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сновная продукция" sheetId="1" r:id="rId1"/>
    <sheet name="запчасти " sheetId="2" r:id="rId2"/>
    <sheet name="Лист2" sheetId="3" r:id="rId3"/>
    <sheet name="Лист3" sheetId="4" r:id="rId4"/>
  </sheets>
  <definedNames>
    <definedName name="_xlnm.Print_Area" localSheetId="0">'Основная продукция'!$A$1:$E$212</definedName>
  </definedNames>
  <calcPr fullCalcOnLoad="1" refMode="R1C1"/>
</workbook>
</file>

<file path=xl/sharedStrings.xml><?xml version="1.0" encoding="utf-8"?>
<sst xmlns="http://schemas.openxmlformats.org/spreadsheetml/2006/main" count="891" uniqueCount="704">
  <si>
    <t>Код</t>
  </si>
  <si>
    <t>Наименование товара</t>
  </si>
  <si>
    <t>ЕИ</t>
  </si>
  <si>
    <t xml:space="preserve"> Продажные цены (руб.)</t>
  </si>
  <si>
    <t>без НДС</t>
  </si>
  <si>
    <t>с НДС</t>
  </si>
  <si>
    <t>Вентили баллонные</t>
  </si>
  <si>
    <t>4401</t>
  </si>
  <si>
    <t>Вентиль баллона для сжиженных углеводородных газов ВБ-2 ГОСТ 21804-94</t>
  </si>
  <si>
    <t>шт</t>
  </si>
  <si>
    <t>170981</t>
  </si>
  <si>
    <t>Вентиль баллонный ацетиленовый ВБА-1 (исп. -03) ТУ 26-05-527-82</t>
  </si>
  <si>
    <t>170991</t>
  </si>
  <si>
    <t>Вентиль баллонный ацетиленовый ВБА-1 ТУ26-05-527-82</t>
  </si>
  <si>
    <t>11451</t>
  </si>
  <si>
    <t>Вентиль баллонный водородный ВВ-88 (исп 03) ТУ 26-05-89-87</t>
  </si>
  <si>
    <t>11411</t>
  </si>
  <si>
    <t>Вентиль баллонный водородный ВВ-88 ТУ 26-05-89-87</t>
  </si>
  <si>
    <t>4211</t>
  </si>
  <si>
    <t>Вентиль баллонный углекислотный ВБУ (исп.03) ТУ3645-048-05785477-2007</t>
  </si>
  <si>
    <t>4201</t>
  </si>
  <si>
    <t>Вентиль баллонный углекислотный ВБУ ТУ3645-048-05785477-2007</t>
  </si>
  <si>
    <t>4251</t>
  </si>
  <si>
    <t>Вентиль баллонный углекислотный ВБУ-М ТУ3645-048-05785477-2007</t>
  </si>
  <si>
    <t>5501</t>
  </si>
  <si>
    <t>Вентиль кислородный баллонный ВК-94-01 ТУ 3645-042-05785477-01</t>
  </si>
  <si>
    <t>5551</t>
  </si>
  <si>
    <t>Вентиль кислородный для рампы ВК-94-01(исп 03) ТУ 3645-042-05785477-01</t>
  </si>
  <si>
    <t>5911</t>
  </si>
  <si>
    <t>Вентиль кислородный баллонный ВК-94-01 (исп 07) ТУ 3645-042-05785477-01</t>
  </si>
  <si>
    <t>5781</t>
  </si>
  <si>
    <t>Вентиль кислородный для рампы ВК-94-01 (исп 10) ТУ 3645-042-05785477-01</t>
  </si>
  <si>
    <t>3041</t>
  </si>
  <si>
    <t>Вентиль кислородный баллонный с клапаном остаточного давления ВК-94-01 (исп 20) ТУ 3645-042-05785477-01</t>
  </si>
  <si>
    <t>5701</t>
  </si>
  <si>
    <t>Вентиль кислородный баллонный с предохранительной мембраной ВК-94М-01 ТУ 3645-042-05785477-01</t>
  </si>
  <si>
    <t>3381</t>
  </si>
  <si>
    <t>Вентиль кислородный ВК-99Б ТУ 3645-042-00220531-2002</t>
  </si>
  <si>
    <t>3211</t>
  </si>
  <si>
    <t>Вентиль кислородный ВКМ-95 (исп. -01) ТУ 3645-027-00220531-95</t>
  </si>
  <si>
    <t>3541</t>
  </si>
  <si>
    <t>Вентиль кислородный ВКМ-95 ТУ 3645-027-00220531-95</t>
  </si>
  <si>
    <t>3531</t>
  </si>
  <si>
    <t>Вентиль кислородный ВКМУ-95 ТУ 3645-027-00220531</t>
  </si>
  <si>
    <t>3701</t>
  </si>
  <si>
    <t>Вентиль мембранный ВБМ-1 ТУ 3645-043-05785477</t>
  </si>
  <si>
    <t>3431</t>
  </si>
  <si>
    <t>Вентиль мембранный ВБМ-1ТУ 3645-043-05785477-01(исп.2499)</t>
  </si>
  <si>
    <t>3601</t>
  </si>
  <si>
    <t>Вентиль мембранный ВБМ-1 (исп 03) ТУ 3645-043-05785477-01</t>
  </si>
  <si>
    <t>3671</t>
  </si>
  <si>
    <t>Вентиль мембранный ВБМ-1 (исп 06) ТУ 3645-043-05785477-01</t>
  </si>
  <si>
    <t>3941</t>
  </si>
  <si>
    <t>Вентиль мембранный ВБМ-1 (исп 12) ТУ 3645-043-05785477-01</t>
  </si>
  <si>
    <t>3951</t>
  </si>
  <si>
    <t>Вентиль мембранный ВБМ-1 (исп 15) ТУ 3645-043-05785477-01</t>
  </si>
  <si>
    <t>3641</t>
  </si>
  <si>
    <t>Вентиль мембранный ВБМ-1 (исп 27) ТУ 3645-043-057854477-01</t>
  </si>
  <si>
    <t>3461</t>
  </si>
  <si>
    <t>Вентиль мембранный ВБМ-1 (исп.41) для кислорода ТУ 3645-043-05785477-01</t>
  </si>
  <si>
    <t>3471</t>
  </si>
  <si>
    <t>Вентиль мембранный ВБМ-1 (исп.42) для кислорода ТУ 3645-043-05785477-01</t>
  </si>
  <si>
    <t>3171</t>
  </si>
  <si>
    <t>Вентиль мембранный ВБМ-1 (исп.43) для водорода ТУ 3645-043-05785477-01</t>
  </si>
  <si>
    <t>3161</t>
  </si>
  <si>
    <t>Вентиль мембранный ВБМ-1 (исп.44) для водорода ТУ 3645-043-05785477-01</t>
  </si>
  <si>
    <t>Вентили для газобаллонных установок автомобилей (сжатый газ)</t>
  </si>
  <si>
    <t>180111</t>
  </si>
  <si>
    <t>Вентиль метановый BMH-2 ТУ 304-20-6-90</t>
  </si>
  <si>
    <t>180211</t>
  </si>
  <si>
    <t>Вентиль метановый ВМР-2 ТУ 304-20-6-90</t>
  </si>
  <si>
    <t>180221</t>
  </si>
  <si>
    <t>Вентиль метановый ВМР-2(М) (исп 03) ТУ 304-20-6-90</t>
  </si>
  <si>
    <t>Редукторы баллонные одноступенчатые</t>
  </si>
  <si>
    <t>13251</t>
  </si>
  <si>
    <t>Редуктор ацетиленовый БАО-5 "мини" ГОСТ 13861-89</t>
  </si>
  <si>
    <t>13271</t>
  </si>
  <si>
    <t>Редуктор ацетиленовый БАО-5 МГ ТУ 3645-032-00220531-97</t>
  </si>
  <si>
    <t>13221</t>
  </si>
  <si>
    <t>Редуктор ацетиленовый БАО-5-4 ТУ 3645-026-00220531-95</t>
  </si>
  <si>
    <t>13081</t>
  </si>
  <si>
    <t>Редуктор кислородный БКО-50 "мини" ГОСТ 13861-89</t>
  </si>
  <si>
    <t>13171</t>
  </si>
  <si>
    <t>Редуктор кислородный БКО-50 МГ ТУ 3645-032-00220531-97</t>
  </si>
  <si>
    <t>13801</t>
  </si>
  <si>
    <t>Редуктор кислородный БКО-50-4 (исп. 555) ТУ 3645-026-00220531-95</t>
  </si>
  <si>
    <t>13071</t>
  </si>
  <si>
    <t>Редуктор кислородный БКО-50-4 ТУ 3645-026-00220531-95</t>
  </si>
  <si>
    <t>13351</t>
  </si>
  <si>
    <t>Редуктор пропановый БПО-5 "мини" ГОСТ 13861-89</t>
  </si>
  <si>
    <t>13371</t>
  </si>
  <si>
    <t>Редуктор пропановый БПО-5 МГ ТУ 3645-032-00220531-97</t>
  </si>
  <si>
    <t>13321</t>
  </si>
  <si>
    <t>Редуктор пропановый БПО-5-4 ТУ 3645-026-00220531-95</t>
  </si>
  <si>
    <t>Редукторы баллонные одноступенчатые (алюминиевый корпус)</t>
  </si>
  <si>
    <t>13241</t>
  </si>
  <si>
    <t>Редуктор ацетиленовый БАО-5-4  (исп. 18) ТУ 3645-026-00220531-95</t>
  </si>
  <si>
    <t>13341</t>
  </si>
  <si>
    <t>Редуктор пропановый БПО-5-4 (исп.18) ТУ 3645-026-00220531-95</t>
  </si>
  <si>
    <t>Редукторы баллонные одноступенчатые (специальные)</t>
  </si>
  <si>
    <t>14101</t>
  </si>
  <si>
    <t>Редуктор азотный БАЗО-5 МГ ТУ 3645-032-00220531-97</t>
  </si>
  <si>
    <t>14521</t>
  </si>
  <si>
    <t>Редуктор азотный БАЗО-50-4 ТУ 3645-026-00220531-95</t>
  </si>
  <si>
    <t>14001</t>
  </si>
  <si>
    <t>Редуктор аргоновый БАРО-5 МГ ТУ 3645-032-00220531-97</t>
  </si>
  <si>
    <t>14421</t>
  </si>
  <si>
    <t>Редуктор аргоновый БАРО-50-4 ТУ 3645-026-00220531-95</t>
  </si>
  <si>
    <t>13421</t>
  </si>
  <si>
    <t>Редуктор водородный БВО-80-4 ТУ 3645-026-00220531-95</t>
  </si>
  <si>
    <t>14701</t>
  </si>
  <si>
    <t>Редуктор воздушный БВЗО-50-4 ТУ 3645-026-00220531-95</t>
  </si>
  <si>
    <t>12921</t>
  </si>
  <si>
    <t>Редуктор высокого давления РВ-90 (исп 03) ТУ 26-05-122-88</t>
  </si>
  <si>
    <t>12981</t>
  </si>
  <si>
    <t>Редуктор высокого давления РВ-90 исп.04 ТУ 26-05-122-88</t>
  </si>
  <si>
    <t>12911</t>
  </si>
  <si>
    <t>Редуктор высокого давления РВ-90 ТУ 26-05-122-88</t>
  </si>
  <si>
    <t>13011</t>
  </si>
  <si>
    <t>Редуктор высокого давления РК-70 ТУ 26-05-122-88</t>
  </si>
  <si>
    <t>14201</t>
  </si>
  <si>
    <t>Редуктор гелиевый БГО-5 МГ ТУ 3645-032-00220531-97</t>
  </si>
  <si>
    <t>14621</t>
  </si>
  <si>
    <t>Редуктор гелиевый БГО-50-4 ТУ 3645-026-00220531-95</t>
  </si>
  <si>
    <t>13601</t>
  </si>
  <si>
    <t>Редуктор гелиевый БКО-50 мини (HE) (исп 03 - для надувания гелиевых шаров) ГОСТ 13861</t>
  </si>
  <si>
    <t>15551</t>
  </si>
  <si>
    <t>Редуктор для аммиака БАМО-1,2-1(исп.09) ТУ 26-05-25-84</t>
  </si>
  <si>
    <t>8131</t>
  </si>
  <si>
    <t>Редуктор метановый БМО-80-2 ТУ 304-20-9-91</t>
  </si>
  <si>
    <t>12691</t>
  </si>
  <si>
    <t>Редуктор углекислотный БУО-5 "мини" (два манометра) ГОСТ 13861-89</t>
  </si>
  <si>
    <t>12851</t>
  </si>
  <si>
    <t>Редуктор углекислотный БУО-5 МГ (исп. 06) ТУ 3645-032-00220531-97</t>
  </si>
  <si>
    <t>14321</t>
  </si>
  <si>
    <t>Редуктор углекислотный БУО-5-4 ТУ 3645-026-00220531-95</t>
  </si>
  <si>
    <t>Редукторы баллонные двухступенчатые (специальные)</t>
  </si>
  <si>
    <t>7111</t>
  </si>
  <si>
    <t>Редуктор ацетиленовый двухкорпусной БАД-5 (исп. 03) ГОСТ 13861</t>
  </si>
  <si>
    <t>7101</t>
  </si>
  <si>
    <t>Редуктор ацетиленовый однокорпусной БАД-5 ГОСТ 13861</t>
  </si>
  <si>
    <t>7011</t>
  </si>
  <si>
    <t>Редуктор кислородный двухкорпусной БКД-25 (исп. 03) ГОСТ 13861</t>
  </si>
  <si>
    <t>7001</t>
  </si>
  <si>
    <t>Редуктор кислородный однокорпусной БКД-25 ГОСТ 13861</t>
  </si>
  <si>
    <t>7211</t>
  </si>
  <si>
    <t>Редуктор метановый двухкорпусной БМД-5 (исп. 03) ГОСТ 13861-89</t>
  </si>
  <si>
    <t>7201</t>
  </si>
  <si>
    <t>Редуктор метановый однокорпусной БМД-5 ГОСТ 13861</t>
  </si>
  <si>
    <t>Редукторы рамповые</t>
  </si>
  <si>
    <t>6301</t>
  </si>
  <si>
    <t>Редуктор рамповый ацетиленовый РАО-30-1 ГОСТ 13861</t>
  </si>
  <si>
    <t>6951</t>
  </si>
  <si>
    <t>Редуктор рамповый кислородный PKЗ-500-2 ГОСТ 13861</t>
  </si>
  <si>
    <t>2001</t>
  </si>
  <si>
    <t>Редуктор рамповый пропановый РПО-25-1 ГОСТ 13861</t>
  </si>
  <si>
    <t>Редукторы сетевые</t>
  </si>
  <si>
    <t>12201</t>
  </si>
  <si>
    <t>Редуктор сетевой ацетиленовый САО-10-2 ГОСТ 13861</t>
  </si>
  <si>
    <t>12301</t>
  </si>
  <si>
    <t>Редуктор сетевой кислородный CKO-10-2 ГОСТ 13861</t>
  </si>
  <si>
    <t>7911</t>
  </si>
  <si>
    <t>Редуктор сетевой метановый CMO-35-2 ГОСТ 13861</t>
  </si>
  <si>
    <t>12111</t>
  </si>
  <si>
    <t>Редуктор сетевой пропановый СПО-6-2 ГОСТ 13861</t>
  </si>
  <si>
    <t>Регуляторы расхода</t>
  </si>
  <si>
    <t>10051</t>
  </si>
  <si>
    <t>Подогреватель газовый проточный ПГП-1 ТУ 26-05-105-88</t>
  </si>
  <si>
    <t>10331</t>
  </si>
  <si>
    <t>Подогреватель с терморегулятором</t>
  </si>
  <si>
    <t>8491</t>
  </si>
  <si>
    <t>Регулятор расхода  АР-40-2 ТУ 26-05-105-88</t>
  </si>
  <si>
    <t>9691</t>
  </si>
  <si>
    <t>Регулятор расхода А-30-2 ТУ 26-05-105-88</t>
  </si>
  <si>
    <t>9591</t>
  </si>
  <si>
    <t>Регулятор расхода А-90-2 ТУ 26-05-105-88</t>
  </si>
  <si>
    <t>9391</t>
  </si>
  <si>
    <t>Регулятор расхода АР-10-2 ТУ 26-05-105-88</t>
  </si>
  <si>
    <t>9291</t>
  </si>
  <si>
    <t>Регулятор расхода АР-150-2 ТУ 26-05-105-88</t>
  </si>
  <si>
    <t>9191</t>
  </si>
  <si>
    <t>Регулятор расхода В-50-2 ТУ 26-05-105-88</t>
  </si>
  <si>
    <t>9491</t>
  </si>
  <si>
    <t>Регулятор расхода Г-70-2 ТУ 26-05-105-88</t>
  </si>
  <si>
    <t>10391</t>
  </si>
  <si>
    <t>Регулятор расхода У-30-2 ТУ 26-05-105-88</t>
  </si>
  <si>
    <t>10491</t>
  </si>
  <si>
    <t>Регулятор расхода У-30П-2 ТУ26-05-105-88</t>
  </si>
  <si>
    <t>Регуляторы расхода газа малогабаритная база</t>
  </si>
  <si>
    <t>8471</t>
  </si>
  <si>
    <t>Регулятор расхода АР-40-2МГ ТУ 26-05-105-88</t>
  </si>
  <si>
    <t>10401</t>
  </si>
  <si>
    <t>Регулятор расхода У-30-2МГ ТУ 26-05-105-88</t>
  </si>
  <si>
    <t>10431</t>
  </si>
  <si>
    <t>Регулятор расхода У-30П-2МГ  ТУ 26-05-105-88</t>
  </si>
  <si>
    <t>Смесители газов</t>
  </si>
  <si>
    <t>10621</t>
  </si>
  <si>
    <t>Смеситель газовый УГС-1-А3 ТУ 3645-028-00220531-95</t>
  </si>
  <si>
    <t>Малые КС</t>
  </si>
  <si>
    <t>715501</t>
  </si>
  <si>
    <t>Клапан АЗК -10-6/250 (КС7155) ТУ 3642-036-05785477-99</t>
  </si>
  <si>
    <t>715351</t>
  </si>
  <si>
    <t>Клапан АЗТ 10-4/250 (КС7153-05) ТУ 3642-036-05785477-99</t>
  </si>
  <si>
    <t>710201</t>
  </si>
  <si>
    <t>Клапан АЗТ-10-4/250 (КС7102) ТУ 3642-036-05785477-99</t>
  </si>
  <si>
    <t>710211</t>
  </si>
  <si>
    <t>Клапан АЗТ-10-4/250 (КС7102-01) ТУ 3642-036-05785477-99</t>
  </si>
  <si>
    <t>710401</t>
  </si>
  <si>
    <t>Клапан АЗТ-10-4/250 (КС7104) ТУ 3642-036-05785477-99</t>
  </si>
  <si>
    <t>710411</t>
  </si>
  <si>
    <t>Клапан АЗТ-10-4/250 (КС7104-01) ТУ 3642-036-05785477-99</t>
  </si>
  <si>
    <t>715401</t>
  </si>
  <si>
    <t>Клапан АЗТ-10-4/250 (КС7154) ТУ 3642-036-05785477-99</t>
  </si>
  <si>
    <t>Большие КС</t>
  </si>
  <si>
    <t>714411</t>
  </si>
  <si>
    <t>Клапан АЗК-10-10/250 (КС7144-01) ТУ 3642-036-05785477-99</t>
  </si>
  <si>
    <t>714201</t>
  </si>
  <si>
    <t>Клапан АЗК-10-15/250 (КС7142) ТУ 3642-036-05785477-99</t>
  </si>
  <si>
    <t>714241</t>
  </si>
  <si>
    <t>Клапан АЗК-10-15/250 (КС7142-04) ТУ 3642-036-05785477-99</t>
  </si>
  <si>
    <t>714301</t>
  </si>
  <si>
    <t>Клапан АЗТ-10-10/250 (КС7143) ТУ 3642-036-05785477-99</t>
  </si>
  <si>
    <t>714401</t>
  </si>
  <si>
    <t>Клапан АЗТ-10-10/250 (КС7144) ТУ 3642-036-05785477-99</t>
  </si>
  <si>
    <t>714101</t>
  </si>
  <si>
    <t>Клапан АЗТ-10-15/250 (КС7141) ТУ 3642-036-05785477-99</t>
  </si>
  <si>
    <t>714111</t>
  </si>
  <si>
    <t>Клапан АЗТ-10-15/250 (КС7141-01) ТУ 3642-036-05785477-99</t>
  </si>
  <si>
    <t>714161</t>
  </si>
  <si>
    <t>Клапан АЗТ-10-15/250 (КС7141-06) ТУ 3642-036-05785477-99</t>
  </si>
  <si>
    <t>Комплекты для резки на жидком горючем</t>
  </si>
  <si>
    <t>155161</t>
  </si>
  <si>
    <t>Бачок бензореза ТУ 3645-001-16343908-95</t>
  </si>
  <si>
    <t>152011</t>
  </si>
  <si>
    <t>Бачок керосинореза ТУ 304-2016-3-93</t>
  </si>
  <si>
    <t>155191</t>
  </si>
  <si>
    <t>Комплект аппаратуры КЖГ-1Б ТУ 3645-001-16343908-95</t>
  </si>
  <si>
    <t>153001</t>
  </si>
  <si>
    <t>Комплект оборудования КЖГ-2 ТУ 304-2016-3-93</t>
  </si>
  <si>
    <t>155101</t>
  </si>
  <si>
    <t>Резак бензореза Фаворит-2,5</t>
  </si>
  <si>
    <t>152061</t>
  </si>
  <si>
    <t>Резак керосинореза РК2-02М ТУ 304-2016-3-93</t>
  </si>
  <si>
    <t>Оборудование для резки и сварки</t>
  </si>
  <si>
    <t>135351</t>
  </si>
  <si>
    <t>Резак инжекторный Р1-01 А ТУ 304-20-14-91</t>
  </si>
  <si>
    <t>135371</t>
  </si>
  <si>
    <t>Резак инжекторный Р1-01 АП ТУ 304-20-14-91</t>
  </si>
  <si>
    <t>132741</t>
  </si>
  <si>
    <t>Резак инжекторный Р1-01 П (исп 10) ТУ 304-20-14-91</t>
  </si>
  <si>
    <t>135601</t>
  </si>
  <si>
    <t>Резак инжекторный Р1-01 П (Лайт) ТУ 304-20-14-91</t>
  </si>
  <si>
    <t>132701</t>
  </si>
  <si>
    <t>Резак инжекторный Р1-01 П ТУ 304-20-14-91</t>
  </si>
  <si>
    <t>136431</t>
  </si>
  <si>
    <t>Резак инжекторный Р2-01 А ТУ 304-20-14-91</t>
  </si>
  <si>
    <t>136451</t>
  </si>
  <si>
    <t>Резак инжекторный Р2-01 АП ТУ 304-20-14-91</t>
  </si>
  <si>
    <t>136441</t>
  </si>
  <si>
    <t>Резак инжекторный Р2-01 П ТУ 304-20-14-91</t>
  </si>
  <si>
    <t>135561</t>
  </si>
  <si>
    <t>Резак инжекторный Р3-01 П ТУ 304-20-14-91</t>
  </si>
  <si>
    <t>136471</t>
  </si>
  <si>
    <t>Резак инжекторный удлиненный Р2-01(исп 08) ТУ 304-20-14-91</t>
  </si>
  <si>
    <t>137081</t>
  </si>
  <si>
    <t>Резак повышенной надежности Р2-01 УШл П  ТУ-304-20-14-91</t>
  </si>
  <si>
    <t>Комплект запчастей для резаков</t>
  </si>
  <si>
    <t>940311</t>
  </si>
  <si>
    <t>Комплект ЗИП к "Фаворит"</t>
  </si>
  <si>
    <t>940121</t>
  </si>
  <si>
    <t>Комплект ЗИП к Р1-01 А</t>
  </si>
  <si>
    <t>940141</t>
  </si>
  <si>
    <t>Комплект ЗИП к Р1-01 АП</t>
  </si>
  <si>
    <t>944401</t>
  </si>
  <si>
    <t>Комплект ЗИП к Р1-01 П</t>
  </si>
  <si>
    <t>945401</t>
  </si>
  <si>
    <t>Комплект ЗИП к Р1-01 П Лайт</t>
  </si>
  <si>
    <t>940241</t>
  </si>
  <si>
    <t>Комплект ЗИП к Р2-01 А</t>
  </si>
  <si>
    <t>940251</t>
  </si>
  <si>
    <t>Комплект ЗИП к Р2-01 П</t>
  </si>
  <si>
    <t>970801</t>
  </si>
  <si>
    <t>Комплект ЗИП к Р2-01 Ушл</t>
  </si>
  <si>
    <t>940261</t>
  </si>
  <si>
    <t>Комплект ЗИП к Р2-01АП</t>
  </si>
  <si>
    <t>917431</t>
  </si>
  <si>
    <t>Комплект ЗИП к Р3-01П</t>
  </si>
  <si>
    <t>940351</t>
  </si>
  <si>
    <t>Комплект ЗИП к РК2-02 и РК2-02М</t>
  </si>
  <si>
    <t>Горелки сварочные</t>
  </si>
  <si>
    <t>131311</t>
  </si>
  <si>
    <t>Г3-06 А горелка сварочная  ТУ 304-20-14-91</t>
  </si>
  <si>
    <t>131431</t>
  </si>
  <si>
    <t>Г3-06 П горелка сварочная средней мощности ТУ 304-20-14-91</t>
  </si>
  <si>
    <t>131251</t>
  </si>
  <si>
    <t>Горелка сварочная Г2-06 А малой мощности ТУ 304-20-14-91</t>
  </si>
  <si>
    <t>131271</t>
  </si>
  <si>
    <t>Горелка сварочная Г2-06 П малой мощности ТУ 304-20-14-91</t>
  </si>
  <si>
    <t>132301</t>
  </si>
  <si>
    <t>Горелка сварочная малой мощности  Г2-06 А ТУ 304-20-14-91 (Малышка)</t>
  </si>
  <si>
    <t>Горелки газовоздушные</t>
  </si>
  <si>
    <t>135531</t>
  </si>
  <si>
    <t>135501</t>
  </si>
  <si>
    <t>135541</t>
  </si>
  <si>
    <t>135511</t>
  </si>
  <si>
    <t>135521</t>
  </si>
  <si>
    <t>Устройства предохранительные для горючих газов и кислорода</t>
  </si>
  <si>
    <t>11541</t>
  </si>
  <si>
    <t>Обратный клапан ОК-1А-01-0.15 ТУ 3645-045-05785477-2003</t>
  </si>
  <si>
    <t>11571</t>
  </si>
  <si>
    <t>Обратный клапан ОК-1А-04-0.15 ТУ 3645-045-05785477-2003</t>
  </si>
  <si>
    <t>11501</t>
  </si>
  <si>
    <t>Обратный клапан ОК-1К-01-1.25 ТУ 3645-045-05785477-2003</t>
  </si>
  <si>
    <t>11511</t>
  </si>
  <si>
    <t>Обратный клапан ОК-1К-02-1.25 ТУ 3645-045-05785477-2003</t>
  </si>
  <si>
    <t>11531</t>
  </si>
  <si>
    <t>Обратный клапан ОК-1К-04-1.25 ТУ 3645-045-05785477-2003</t>
  </si>
  <si>
    <t>11581</t>
  </si>
  <si>
    <t>Обратный клапан ОК-1П-01-0.3 ТУ 3645-045-5785477-2003</t>
  </si>
  <si>
    <t>11611</t>
  </si>
  <si>
    <t>Обратный клапан ОК-1П-04-0.3 ТУ 3645-045-05785477-2003</t>
  </si>
  <si>
    <t>11711</t>
  </si>
  <si>
    <t>Обратный клапан ОК-2А-01-0.15 ТУ 3645-045-05785477-2003</t>
  </si>
  <si>
    <t>11721</t>
  </si>
  <si>
    <t>Обратный клапан ОК-2А-02-0.15 ТУ 3645-045-05785477-2003</t>
  </si>
  <si>
    <t>11661</t>
  </si>
  <si>
    <t>Обратный клапан ОК-2К-01-1.25 ТУ 3645-045-05785477-2003</t>
  </si>
  <si>
    <t>11701</t>
  </si>
  <si>
    <t>Обратный клапан ОК-2К-02-1.25 ТУ 3645-045-05785477-2003</t>
  </si>
  <si>
    <t>11731</t>
  </si>
  <si>
    <t>Обратный клапан ОК-2П-01-0.3 ТУ3645-045-05785477-2003</t>
  </si>
  <si>
    <t>11831</t>
  </si>
  <si>
    <t>Пламегаситель ПГ-1А-01-0.15 ТУ 3645-045-05785477-2003</t>
  </si>
  <si>
    <t>11861</t>
  </si>
  <si>
    <t>Пламегаситель ПГ-1А-04-0.15 ТУ 3645-045-05785477-2003</t>
  </si>
  <si>
    <t>11771</t>
  </si>
  <si>
    <t>Пламегаситель ПГ-1К-01-1.25 ТУ 3645-045-05785477-2003</t>
  </si>
  <si>
    <t>11791</t>
  </si>
  <si>
    <t>Пламегаситель ПГ-1К-03-1.25 ТУ 3645-045-05785477-2003</t>
  </si>
  <si>
    <t>11801</t>
  </si>
  <si>
    <t>Пламегаситель ПГ-1К-04-1.25 ТУ 3645-045-05785477-2003</t>
  </si>
  <si>
    <t>11871</t>
  </si>
  <si>
    <t>Пламегаситель ПГ-1П-01-0.3 ТУ 3645-045-05785477-2003</t>
  </si>
  <si>
    <t>11901</t>
  </si>
  <si>
    <t>Пламегаситель ПГ-1П-04-0.3 ТУ 3645-045-05785477-2003</t>
  </si>
  <si>
    <t>11971</t>
  </si>
  <si>
    <t>Пламегаситель ПГ-2А-01-0.15 ТУ 3645-045-05785477-2003</t>
  </si>
  <si>
    <t>11981</t>
  </si>
  <si>
    <t>Пламегаситель ПГ-2А-02-0.15 ТУ 3645-045-05785477-2003</t>
  </si>
  <si>
    <t>11951</t>
  </si>
  <si>
    <t>Пламегаситель ПГ-2К-01-1.25 ТУ 3645-045-05785477-2003</t>
  </si>
  <si>
    <t>11961</t>
  </si>
  <si>
    <t>Пламегаситель ПГ-2К-02-1.25 ТУ 3645-045-05785477-2003</t>
  </si>
  <si>
    <t>11991</t>
  </si>
  <si>
    <t>Пламегаситель ПГ-2П-01-0.3 ТУ 3645-045-05785477-2003</t>
  </si>
  <si>
    <t>12001</t>
  </si>
  <si>
    <t>Пламегаситель ПГ-2П-02-0.3 ТУ 3645-045-05785477-2003</t>
  </si>
  <si>
    <t>Генераторы ацетиленовые</t>
  </si>
  <si>
    <t>10951</t>
  </si>
  <si>
    <t>Генератор ацетиленовый "Малыш" ТУ 3645-032-05785477-01</t>
  </si>
  <si>
    <t>10701</t>
  </si>
  <si>
    <t>Генератор ацетиленовый БАКС-1М ТУ 3645-030-05785477-96</t>
  </si>
  <si>
    <t>Посты газоразборные</t>
  </si>
  <si>
    <t>2521</t>
  </si>
  <si>
    <t>Пост газоразборный кислородный ПГК-16-10 ТУ 3645-052-05785477-2011</t>
  </si>
  <si>
    <t>4301</t>
  </si>
  <si>
    <t>Пост газоразборный кислородный ПГК-200-50 ТУ 3645-052-05785477-2011</t>
  </si>
  <si>
    <t>Товары строительные</t>
  </si>
  <si>
    <t>680061</t>
  </si>
  <si>
    <t>Краскопульт ручной КРОС-1 ТУ 304-2016-4-96</t>
  </si>
  <si>
    <t>680011</t>
  </si>
  <si>
    <t>Краскопульт ручной КРОС-1(М) ТУ 304-2016-4-95</t>
  </si>
  <si>
    <t>Продукция прочая</t>
  </si>
  <si>
    <t>203</t>
  </si>
  <si>
    <t>Манометр МДМ-25, кислород 2,5 МПа</t>
  </si>
  <si>
    <t>204</t>
  </si>
  <si>
    <t>Манометр МДМ-250, кислород 25 МПа</t>
  </si>
  <si>
    <t>201</t>
  </si>
  <si>
    <t>Манометр МДМ-4, ацетилен 0,4 МПа</t>
  </si>
  <si>
    <t>205</t>
  </si>
  <si>
    <t>Манометр МДМ-40, ацетилен 4,0 МПа</t>
  </si>
  <si>
    <t>202</t>
  </si>
  <si>
    <t>Манометр МДМ-6, пропан 0,6 МПа</t>
  </si>
  <si>
    <t>Рукав газосварочный</t>
  </si>
  <si>
    <t>999931</t>
  </si>
  <si>
    <t>Рукав красный 6,3 мм 1 кл бухта 40 м</t>
  </si>
  <si>
    <t>м</t>
  </si>
  <si>
    <t>999901</t>
  </si>
  <si>
    <t>Рукав красный 9,0 мм 1 кл бухта 40 м</t>
  </si>
  <si>
    <t>999951</t>
  </si>
  <si>
    <t>Рукав черный 6,3 мм 3 кл бухта 40 м</t>
  </si>
  <si>
    <t>999921</t>
  </si>
  <si>
    <t>Рукав черный 9,0 мм 3 кл бухта 40 м</t>
  </si>
  <si>
    <t>999891</t>
  </si>
  <si>
    <t>Рукав черный бензостойкий 6,3 мм 2 кл</t>
  </si>
  <si>
    <t>АО "Алтайский завод агрегатов"</t>
  </si>
  <si>
    <t>Продажная цена,руб.</t>
  </si>
  <si>
    <t>114-0006-00 заглушка</t>
  </si>
  <si>
    <t>126-0008 прокладка</t>
  </si>
  <si>
    <t>131-0302-99 фильтр ЭФ-5 покупной</t>
  </si>
  <si>
    <t>136-0305 винт М5х8</t>
  </si>
  <si>
    <t>136-0902 гайка М6 (Ц6хр) сталь</t>
  </si>
  <si>
    <t>136-0903 гайка M8 (Ц6хр) сталь</t>
  </si>
  <si>
    <t>136-0904 гайка M10</t>
  </si>
  <si>
    <t>136-1201 гайка M48х1,5 (Н9хр)</t>
  </si>
  <si>
    <t>136-1305 гайка М14х1,5 (Ц6.хр) сталь</t>
  </si>
  <si>
    <t>136-1402 гайка накид. М12х1,25 (хим.пас)</t>
  </si>
  <si>
    <t>136-1404 гайка накид. М12х1,25 (хим.пас)</t>
  </si>
  <si>
    <t>136-1409-01-00 гайка М16х1,5 (хим.пас)</t>
  </si>
  <si>
    <t>136-1409-02 гайка М16х1,5 (Н9хр)</t>
  </si>
  <si>
    <t>136-1409-04 гайка М16х1,5 (Н9хр)</t>
  </si>
  <si>
    <t>136-1411-01 гайка накид. М16х1,5 (Н9хр) левая</t>
  </si>
  <si>
    <t>136-1411-04 гайка накид. М16х1,5 (Н9хр) левая</t>
  </si>
  <si>
    <t>136-1417 гайка накид. М16х1,5 (Ц15хр)</t>
  </si>
  <si>
    <t>136-1802-99 кольцо покупное</t>
  </si>
  <si>
    <t>136-1804 кольцо 014-018-25-2-4</t>
  </si>
  <si>
    <t>136-1814 кольцо 004-006-14-2-2</t>
  </si>
  <si>
    <t>136-1817 кольцо 010-013-19-2-2</t>
  </si>
  <si>
    <t>136-1821 кольцо 006-009-19-2-2</t>
  </si>
  <si>
    <t>136-1827 кольцо 008-011-19-2-2</t>
  </si>
  <si>
    <t>136-1829 кольцо 009-012-19-2-2</t>
  </si>
  <si>
    <t>136-1834 кольцо 013-016-19-2-2</t>
  </si>
  <si>
    <t>136-1840 кольцо 011-014-19-2-2</t>
  </si>
  <si>
    <t>136-1841 кольцо 005-008-19-2-2</t>
  </si>
  <si>
    <t>136-1842 кольцо 013-017-25-2-2</t>
  </si>
  <si>
    <t>136-1843 кольцо 018-021-19-2-2</t>
  </si>
  <si>
    <t>136-2201 прокладка 5,8х10х1,5 (полиамид)</t>
  </si>
  <si>
    <t>136-2203 прокладка 13х19,3х3,5</t>
  </si>
  <si>
    <t>136-2204 прокладка 16,7х22х1,5</t>
  </si>
  <si>
    <t>136-2206 прокладка 37,7х45х1,5</t>
  </si>
  <si>
    <t>136-2207 прокладка 9,5х22х2</t>
  </si>
  <si>
    <t>136-2208 прокладка 7,5х14х2,0</t>
  </si>
  <si>
    <t>136-2212 прокладка 6,5х12х1,5</t>
  </si>
  <si>
    <t>136-2250 прокладка 11х20х1,5</t>
  </si>
  <si>
    <t>136-2303 прокладка 6,5х12х1,5</t>
  </si>
  <si>
    <t>136-2307 прокладка 8,2х19х2,0</t>
  </si>
  <si>
    <t>136-2313-05 прокладка 10,2х23х2,0</t>
  </si>
  <si>
    <t>136-2315 прокладка 16,2х29х1,5</t>
  </si>
  <si>
    <t>136-2316 прокладка 19х29х1,5</t>
  </si>
  <si>
    <t>136-2323-05 прокладка 10,2х19х2,0</t>
  </si>
  <si>
    <t>136-2701 пружина 1,2х6,3х19</t>
  </si>
  <si>
    <t>136-2810 пружина 1,0х8,5х30</t>
  </si>
  <si>
    <t>136-2821 пружина 2,0х14х19</t>
  </si>
  <si>
    <t>136-2834 пружина 1,8х9,0х23</t>
  </si>
  <si>
    <t>136-2838 пружина 5,0х30х36</t>
  </si>
  <si>
    <t>136-2849 пружина 4,5х20х32</t>
  </si>
  <si>
    <t>136-2852 пружина 3,5х22х37</t>
  </si>
  <si>
    <t>136-2854 пружина 5,0х22х37</t>
  </si>
  <si>
    <t>147-0002 гайка шпинделя</t>
  </si>
  <si>
    <t>147-0004 подпятник</t>
  </si>
  <si>
    <t>147-0005 мембрана</t>
  </si>
  <si>
    <t>147-0005-01 мембрана</t>
  </si>
  <si>
    <t>147-0007 диафрагма</t>
  </si>
  <si>
    <t>147-0008 кольцо</t>
  </si>
  <si>
    <t>147-0009 прокладка</t>
  </si>
  <si>
    <t>147-0013 скоба пружинная</t>
  </si>
  <si>
    <t>147-0014 кольцо</t>
  </si>
  <si>
    <t>147-0100 шпиндель</t>
  </si>
  <si>
    <t>151-0100 клапан</t>
  </si>
  <si>
    <t>166-0001 диск нажимной</t>
  </si>
  <si>
    <t>166-0004 шайба упорная</t>
  </si>
  <si>
    <t>166-0005 мембрана</t>
  </si>
  <si>
    <t>166-0007 прокладка</t>
  </si>
  <si>
    <t>167-0002-99 фильтр Ф-2 покупной</t>
  </si>
  <si>
    <t>173-0200 клапан</t>
  </si>
  <si>
    <t>200-0004 мембрана</t>
  </si>
  <si>
    <t>200-0010-99 фильтр ЭФ-1 (покупной)</t>
  </si>
  <si>
    <t>200-0400 клапан редуц.</t>
  </si>
  <si>
    <t>200-0402 седло</t>
  </si>
  <si>
    <t>200-0406-99 фильт Ф-6</t>
  </si>
  <si>
    <t>200-0500 диск</t>
  </si>
  <si>
    <t>200-0600 трубка</t>
  </si>
  <si>
    <t>200-1000-03 задатчик давления</t>
  </si>
  <si>
    <t>200-1005 клапан</t>
  </si>
  <si>
    <t>200-2000 фильтр входной</t>
  </si>
  <si>
    <t>200-3000 фильтр с отстойником</t>
  </si>
  <si>
    <t>220-0103 маховичок</t>
  </si>
  <si>
    <t>220-0104-99 кольцо покупное</t>
  </si>
  <si>
    <t>220-0105 гайка сальника</t>
  </si>
  <si>
    <t>220-0400 шпиндель</t>
  </si>
  <si>
    <t>220-0500 ниппель</t>
  </si>
  <si>
    <t>220-1006-01 мундштук внутр. №1А</t>
  </si>
  <si>
    <t>220-1006-02 мундштук внутр. №2А</t>
  </si>
  <si>
    <t>220-1006-03 мундштук внутр. №3А</t>
  </si>
  <si>
    <t>220-1007-00 мундштук наруж. №1П</t>
  </si>
  <si>
    <t>220-1008 мундштук наруж. №1А</t>
  </si>
  <si>
    <t>253-1001-01 мундштук внутр. №1</t>
  </si>
  <si>
    <t>253-1001-02 мундштук внутр. №2</t>
  </si>
  <si>
    <t>253-1001-03 мундштук внутр. №3</t>
  </si>
  <si>
    <t>253-1001-04 мундштук внутр. №4</t>
  </si>
  <si>
    <t>253-1001-05 мундштук внутр. №5</t>
  </si>
  <si>
    <t>253-1002 мундштук наруж. №1</t>
  </si>
  <si>
    <t>253-1002-01 мундштук наруж. №2</t>
  </si>
  <si>
    <t>253-1003 сопло подогревающее</t>
  </si>
  <si>
    <t>253-1400 трубка</t>
  </si>
  <si>
    <t>253-2400 насос</t>
  </si>
  <si>
    <t>253-2408 прокладка</t>
  </si>
  <si>
    <t>253-2504 манжета</t>
  </si>
  <si>
    <t>253-3101 фильтр</t>
  </si>
  <si>
    <t>253-3103 сальник</t>
  </si>
  <si>
    <t>280-0005 мунштук внутр. N5А</t>
  </si>
  <si>
    <t>280-0006-00 мунштук наруж. N2П</t>
  </si>
  <si>
    <t>280-0007 мундштук наруж. № 2 А</t>
  </si>
  <si>
    <t>280-0090 ниппель</t>
  </si>
  <si>
    <t>280-0104-01 ниппель</t>
  </si>
  <si>
    <t>283-0005 прокладка</t>
  </si>
  <si>
    <t>283-0103 шток</t>
  </si>
  <si>
    <t>283-0200-01 удочка</t>
  </si>
  <si>
    <t>283-1001 прокладка</t>
  </si>
  <si>
    <t>283-1002 труба</t>
  </si>
  <si>
    <t>283-1005 пружина</t>
  </si>
  <si>
    <t>283-1007 скоба</t>
  </si>
  <si>
    <t>283-1008 штуцер</t>
  </si>
  <si>
    <t>283-1010 крышка</t>
  </si>
  <si>
    <t>283-1011 прокладка</t>
  </si>
  <si>
    <t>283-1012 манжета</t>
  </si>
  <si>
    <t>283-1016 сальник</t>
  </si>
  <si>
    <t>283-1017 гайка накидная</t>
  </si>
  <si>
    <t>283-1019 манжета</t>
  </si>
  <si>
    <t>283-1020 прокладка</t>
  </si>
  <si>
    <t>283-1302 втулка</t>
  </si>
  <si>
    <t>283-3001-01 головка распылительная</t>
  </si>
  <si>
    <t>283-3002 гайка накидная</t>
  </si>
  <si>
    <t>283-3003 сопло</t>
  </si>
  <si>
    <t>296-0002 гайка сальника</t>
  </si>
  <si>
    <t>296-0003 маховичок</t>
  </si>
  <si>
    <t>296-0004 гайка маховичка</t>
  </si>
  <si>
    <t>296-0005 сальник</t>
  </si>
  <si>
    <t>296-0006 прокладка</t>
  </si>
  <si>
    <t>296-0007 прокладка</t>
  </si>
  <si>
    <t>296-0008 заглушка</t>
  </si>
  <si>
    <t>296-0009 пружина</t>
  </si>
  <si>
    <t>296-1000-98 клапан с уплотнителем покупным</t>
  </si>
  <si>
    <t>296-2000 шпиндель</t>
  </si>
  <si>
    <t>296-3000 фильтр</t>
  </si>
  <si>
    <t>2962-000300 клапан защитный</t>
  </si>
  <si>
    <t>2962-010002 гайка накидная</t>
  </si>
  <si>
    <t>2962-010003 втулка</t>
  </si>
  <si>
    <t>2962-010004 шайба</t>
  </si>
  <si>
    <t>2962-010005 шпиндель</t>
  </si>
  <si>
    <t>2962-010008 шайба</t>
  </si>
  <si>
    <t>2962-010010 шток</t>
  </si>
  <si>
    <t>2962-010011 гайка</t>
  </si>
  <si>
    <t>2962-010400 шпиндель</t>
  </si>
  <si>
    <t>2962-010500-01 гильза в сборе №2</t>
  </si>
  <si>
    <t>2962-010500-02 гильза в сборе №3</t>
  </si>
  <si>
    <t>2962-010500-03 гильза в сборе №4</t>
  </si>
  <si>
    <t>2962-010600-01 сопло в сборе №2</t>
  </si>
  <si>
    <t>2962-010600-02 сопло в сборе №3</t>
  </si>
  <si>
    <t>2962-010600-03 сопло в сборе №4</t>
  </si>
  <si>
    <t>2962-022002 прокладка</t>
  </si>
  <si>
    <t>2962-032000 узел подачи</t>
  </si>
  <si>
    <t>297-0002 маховичок</t>
  </si>
  <si>
    <t>297-0003 гайка</t>
  </si>
  <si>
    <t>297-0004 пружина</t>
  </si>
  <si>
    <t>297-0006 втулка</t>
  </si>
  <si>
    <t>297-1000 шпиндель</t>
  </si>
  <si>
    <t>299-0001 диск нажимной</t>
  </si>
  <si>
    <t>299-0002 мембрана</t>
  </si>
  <si>
    <t>299-0600 винт регулирующий</t>
  </si>
  <si>
    <t>320-0014 прокладка манометра</t>
  </si>
  <si>
    <t>320-0202 штуцер выходной</t>
  </si>
  <si>
    <t>320-0305 штуцер входной</t>
  </si>
  <si>
    <t>320-0802 контргайка</t>
  </si>
  <si>
    <t>321-0202 штуцер выходной (ст)</t>
  </si>
  <si>
    <t>322-1134 штуцер входной (ст., ц9.хр)</t>
  </si>
  <si>
    <t>323-0009 уплотнитель</t>
  </si>
  <si>
    <t>323-0010 прокладка</t>
  </si>
  <si>
    <t>323-5000-01 (ЗАСД-1,5)</t>
  </si>
  <si>
    <t>327-0001 гайка (хим. ник)</t>
  </si>
  <si>
    <t>327-0003-01 мундштук внутренний 1П</t>
  </si>
  <si>
    <t>327-0003-02 мундштук внутренний 2П</t>
  </si>
  <si>
    <t>327-0003-03 мундштук внутренний 3П</t>
  </si>
  <si>
    <t>327-0101 маховичок</t>
  </si>
  <si>
    <t>327-0102 сальник</t>
  </si>
  <si>
    <t>327-0103 кольцо сальника</t>
  </si>
  <si>
    <t>327-0104 гайка сальника</t>
  </si>
  <si>
    <t>327-0107 маховичок</t>
  </si>
  <si>
    <t>327-0300 шпиндель</t>
  </si>
  <si>
    <t>327-0400 шпиндель</t>
  </si>
  <si>
    <t>330-1700-01 наконечник №1П</t>
  </si>
  <si>
    <t>330-1700-02 наконечник №2П</t>
  </si>
  <si>
    <t>330-1701-01 мундштук пропановый №1</t>
  </si>
  <si>
    <t>330-1701-02 мундштук пропановый №2</t>
  </si>
  <si>
    <t>334-0004 мундштук внут. №5П</t>
  </si>
  <si>
    <t>334-0100 наконечник</t>
  </si>
  <si>
    <t>373-0001 гайка</t>
  </si>
  <si>
    <t>373-0002 мундштук внут. №6П</t>
  </si>
  <si>
    <t>373-0003 мундштук наруж. №3П</t>
  </si>
  <si>
    <t>373-0004 инжектор "П"</t>
  </si>
  <si>
    <t>373-0006 мундштук внут. №6П</t>
  </si>
  <si>
    <t>373-0200 ствол резака</t>
  </si>
  <si>
    <t>373-0300 наконечник</t>
  </si>
  <si>
    <t>375-0002 гайка мембраны</t>
  </si>
  <si>
    <t>375-0003-02 шпиндель</t>
  </si>
  <si>
    <t>375-0004 подпятник</t>
  </si>
  <si>
    <t>375-0006 мембрана нажимная</t>
  </si>
  <si>
    <t>375-0007 пружина</t>
  </si>
  <si>
    <t>375-0008 заглушка</t>
  </si>
  <si>
    <t>375-0009 прокладка</t>
  </si>
  <si>
    <t>375-0014 заглушка</t>
  </si>
  <si>
    <t>375-0016 маховичок</t>
  </si>
  <si>
    <t>375-0100 клапан</t>
  </si>
  <si>
    <t>379-0002 маховичок</t>
  </si>
  <si>
    <t>379-0003 заглушка транспортная</t>
  </si>
  <si>
    <t>379-0007 муфта</t>
  </si>
  <si>
    <t>379-0008 пружина коническая</t>
  </si>
  <si>
    <t>379-0011 гайка сальника</t>
  </si>
  <si>
    <t>379-0012-01-99 кольцо сальниковое</t>
  </si>
  <si>
    <t>379-0014 шпиндель</t>
  </si>
  <si>
    <t>379-0020 прокладка маховичка</t>
  </si>
  <si>
    <t>379-0021-05 колпачок маховичка (синий)</t>
  </si>
  <si>
    <t>379-0022-99 кольцо защитное</t>
  </si>
  <si>
    <t>379-0024 заглушка конического отростка</t>
  </si>
  <si>
    <t>379-0030 ниппель</t>
  </si>
  <si>
    <t>379-0200 клапан</t>
  </si>
  <si>
    <t>390-0002 мембрана</t>
  </si>
  <si>
    <t>390-0002-02 мембрана</t>
  </si>
  <si>
    <t>390-0100 крышка редуктора</t>
  </si>
  <si>
    <t>390-0202 штуцер выходной</t>
  </si>
  <si>
    <t>390-0300-10 узел редуцирующий</t>
  </si>
  <si>
    <t>390-0300-12 узел редуцирующий</t>
  </si>
  <si>
    <t>390-0300-14 узел редуцирующий</t>
  </si>
  <si>
    <t>390-0300-16 узел редуцирующий</t>
  </si>
  <si>
    <t>390-0300-19 узел редуцирующий</t>
  </si>
  <si>
    <t>390-0302-99 фильтр покупной</t>
  </si>
  <si>
    <t>390-0600 винт регулирующий</t>
  </si>
  <si>
    <t>390-1000 клапан редуцирующий</t>
  </si>
  <si>
    <t>390-1002 уплотнитель</t>
  </si>
  <si>
    <t>390-1100-01 толкатель в сборе</t>
  </si>
  <si>
    <t>390-2000 фильтр входной к газовым редукторам G 3/4</t>
  </si>
  <si>
    <t>390-3000 фильтр входной к газовым редукторам G 3/4</t>
  </si>
  <si>
    <t>392-0500 клапан редуцирующий</t>
  </si>
  <si>
    <t>394-0800 клапан</t>
  </si>
  <si>
    <t>394-0806 кольцо</t>
  </si>
  <si>
    <t>399-0100 клапан нагнетающий</t>
  </si>
  <si>
    <t>399-0700 клапан нагнетательный низкого давления</t>
  </si>
  <si>
    <t>407-0002 муфта</t>
  </si>
  <si>
    <t>407-0007 шпиндель</t>
  </si>
  <si>
    <t>407-0009 маховичок</t>
  </si>
  <si>
    <t>407-0100 клапан</t>
  </si>
  <si>
    <t>407-0102 уплотнитель</t>
  </si>
  <si>
    <t>434-0002 маховичок</t>
  </si>
  <si>
    <t>434-0003 шпиндель</t>
  </si>
  <si>
    <t>434-0004 шайба</t>
  </si>
  <si>
    <t>434-0005 прокладка</t>
  </si>
  <si>
    <t>434-0006 заглушка</t>
  </si>
  <si>
    <t>434-0100 клапан</t>
  </si>
  <si>
    <t>438-0003 пружина</t>
  </si>
  <si>
    <t>438-0005 кольцо</t>
  </si>
  <si>
    <t>438-0006 колпак</t>
  </si>
  <si>
    <t>438-0007 хомут</t>
  </si>
  <si>
    <t>438-0100 шток с уплотнителем</t>
  </si>
  <si>
    <t>440-0100 клапан</t>
  </si>
  <si>
    <t>500-0000 переходник</t>
  </si>
  <si>
    <t>500-0000-01 переходник</t>
  </si>
  <si>
    <t>535-0001 мундштук наружный №1П</t>
  </si>
  <si>
    <t>54-0002 штуцер входного фильтра</t>
  </si>
  <si>
    <t>54-0007-00 ниппель</t>
  </si>
  <si>
    <t>54-0009 мембрана</t>
  </si>
  <si>
    <t>54-0301-01 гайка накидная</t>
  </si>
  <si>
    <t>54-0305-01 штуцер входной (хим. пас.)</t>
  </si>
  <si>
    <t>54-0700 шпиндель</t>
  </si>
  <si>
    <t>541-1100 клапан курковый в сборе</t>
  </si>
  <si>
    <t>541-1300 удочка</t>
  </si>
  <si>
    <t>567-0300 трубка кислорода подогревающего</t>
  </si>
  <si>
    <t>567-0600 керосинопровод</t>
  </si>
  <si>
    <t>61-0011 дюза</t>
  </si>
  <si>
    <t>61-0012 направляющая</t>
  </si>
  <si>
    <t>61-0029 шпиндель</t>
  </si>
  <si>
    <t>61-0200 клапан</t>
  </si>
  <si>
    <t>61-0600 клапан</t>
  </si>
  <si>
    <t>67-0201 штуцер выходной</t>
  </si>
  <si>
    <t>67-0202 гайка накидная (левая)</t>
  </si>
  <si>
    <t>67-0202-03 гайка накидная (правая)</t>
  </si>
  <si>
    <t>68-0001-02 винт хомута</t>
  </si>
  <si>
    <t>68-0002 фильтр (войлок)</t>
  </si>
  <si>
    <t>68-0201 штуцер входной</t>
  </si>
  <si>
    <t>68-0600 узел хомута</t>
  </si>
  <si>
    <t>89-0517 ниппель</t>
  </si>
  <si>
    <t>КРОС-1 (680061) набор з/ч 541-0999-01</t>
  </si>
  <si>
    <t>КС 7102.004 кольцо сальника</t>
  </si>
  <si>
    <t>КС 7102.009 ниппель (12Х18Р10Т)</t>
  </si>
  <si>
    <t>КС 7102.010 шпиндель</t>
  </si>
  <si>
    <t>КС 7102.018 кольцо уплотнительное</t>
  </si>
  <si>
    <t>КС 7141.160 клапан</t>
  </si>
  <si>
    <t>КС 7141.192 шток</t>
  </si>
  <si>
    <t>КС 7141.193 шпиндель</t>
  </si>
  <si>
    <t>КС 7141.197 втулка сальника</t>
  </si>
  <si>
    <t>КС 7141.198 кольцо</t>
  </si>
  <si>
    <t>КС 7141.199 сальник</t>
  </si>
  <si>
    <t>КС 7141.203 маховик</t>
  </si>
  <si>
    <t>КС 7141.211 прокладка</t>
  </si>
  <si>
    <t>КС 7143.211 прокладка</t>
  </si>
  <si>
    <t>Шарик 8,0 ГОСТ 3722-81</t>
  </si>
  <si>
    <t>582-0002-01 мундштук внутренний 1П "ЛАЙТ"</t>
  </si>
  <si>
    <t>582-0002-02 мундштук внутренний 2П "ЛАЙТ"</t>
  </si>
  <si>
    <t>582-0002-03 мундштук внутренний 3П "ЛАЙТ"</t>
  </si>
  <si>
    <t>582-0001 мундштук наружный 1П "ЛАЙТ"</t>
  </si>
  <si>
    <t>Горелка ручная газовоздушная инжекторная ГВМ-1Б (с рычагом)               ТУ 3645-049-05785477-2007</t>
  </si>
  <si>
    <t>Горелка ручная газовоздушная инжекторная ГВМ-1 (с рычагом)                                        ТУ 3645-049-05785477-2007</t>
  </si>
  <si>
    <t>Горелка ручная газовоздушная инжекторная ГВМ-1                                                                           ТУ 3645-049-05785477-2007</t>
  </si>
  <si>
    <t>Горелка ручная газовоздушная инжекторная ГВМ-1Б                                                         ТУ 3645-049-05785477-2007</t>
  </si>
  <si>
    <t>Горелка ручная газовоздушная инжекторная ГВМ-2                                                     ТУ 3645-049-05785477-2007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</si>
</sst>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\-0"/>
    <numFmt numFmtId="165" formatCode="#,##0.00_ ;\-#,##0.00\ "/>
    <numFmt numFmtId="166" formatCode="000000;[Red]\-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 horizontal="left" vertical="top"/>
      <protection/>
    </xf>
    <xf numFmtId="0" fontId="42" fillId="0" borderId="0">
      <alignment horizontal="center" vertical="top"/>
      <protection/>
    </xf>
    <xf numFmtId="0" fontId="43" fillId="0" borderId="0">
      <alignment horizontal="center" vertical="center"/>
      <protection/>
    </xf>
    <xf numFmtId="0" fontId="43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5" fillId="0" borderId="0">
      <alignment horizontal="left" vertical="top"/>
      <protection/>
    </xf>
    <xf numFmtId="0" fontId="46" fillId="0" borderId="0">
      <alignment horizontal="left" vertical="top"/>
      <protection/>
    </xf>
    <xf numFmtId="0" fontId="47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9" fillId="20" borderId="0">
      <alignment horizontal="left" vertical="center"/>
      <protection/>
    </xf>
    <xf numFmtId="0" fontId="43" fillId="0" borderId="0">
      <alignment horizontal="left" vertical="center"/>
      <protection/>
    </xf>
    <xf numFmtId="0" fontId="50" fillId="0" borderId="0">
      <alignment horizontal="right" vertical="center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9" borderId="7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10" xfId="0" applyNumberFormat="1" applyFont="1" applyBorder="1" applyAlignment="1">
      <alignment horizontal="center"/>
    </xf>
    <xf numFmtId="0" fontId="66" fillId="0" borderId="10" xfId="0" applyNumberFormat="1" applyFont="1" applyBorder="1" applyAlignment="1">
      <alignment wrapText="1"/>
    </xf>
    <xf numFmtId="2" fontId="66" fillId="0" borderId="10" xfId="0" applyNumberFormat="1" applyFont="1" applyBorder="1" applyAlignment="1">
      <alignment horizontal="center"/>
    </xf>
    <xf numFmtId="4" fontId="66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2" fontId="66" fillId="0" borderId="10" xfId="0" applyNumberFormat="1" applyFont="1" applyBorder="1" applyAlignment="1">
      <alignment wrapText="1" shrinkToFit="1"/>
    </xf>
    <xf numFmtId="0" fontId="67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68" fillId="0" borderId="0" xfId="65" applyFont="1">
      <alignment/>
      <protection/>
    </xf>
    <xf numFmtId="4" fontId="68" fillId="0" borderId="0" xfId="65" applyNumberFormat="1" applyFont="1">
      <alignment/>
      <protection/>
    </xf>
    <xf numFmtId="0" fontId="4" fillId="0" borderId="11" xfId="65" applyFont="1" applyBorder="1" applyAlignment="1">
      <alignment/>
      <protection/>
    </xf>
    <xf numFmtId="0" fontId="5" fillId="0" borderId="11" xfId="65" applyFont="1" applyBorder="1" applyAlignment="1">
      <alignment horizontal="left" vertical="center"/>
      <protection/>
    </xf>
    <xf numFmtId="9" fontId="68" fillId="0" borderId="0" xfId="65" applyNumberFormat="1" applyFont="1">
      <alignment/>
      <protection/>
    </xf>
    <xf numFmtId="0" fontId="6" fillId="0" borderId="10" xfId="65" applyNumberFormat="1" applyFont="1" applyBorder="1" applyAlignment="1">
      <alignment horizontal="center" vertical="center"/>
      <protection/>
    </xf>
    <xf numFmtId="0" fontId="68" fillId="0" borderId="0" xfId="65" applyFont="1" applyBorder="1">
      <alignment/>
      <protection/>
    </xf>
    <xf numFmtId="4" fontId="68" fillId="0" borderId="0" xfId="65" applyNumberFormat="1" applyFont="1" applyBorder="1">
      <alignment/>
      <protection/>
    </xf>
    <xf numFmtId="164" fontId="69" fillId="34" borderId="12" xfId="65" applyNumberFormat="1" applyFont="1" applyFill="1" applyBorder="1" applyAlignment="1">
      <alignment horizontal="left" vertical="top" wrapText="1"/>
      <protection/>
    </xf>
    <xf numFmtId="0" fontId="69" fillId="34" borderId="13" xfId="65" applyFont="1" applyFill="1" applyBorder="1" applyAlignment="1">
      <alignment horizontal="left" vertical="top" wrapText="1"/>
      <protection/>
    </xf>
    <xf numFmtId="165" fontId="69" fillId="0" borderId="10" xfId="65" applyNumberFormat="1" applyFont="1" applyBorder="1" applyAlignment="1">
      <alignment horizontal="center"/>
      <protection/>
    </xf>
    <xf numFmtId="4" fontId="69" fillId="34" borderId="14" xfId="65" applyNumberFormat="1" applyFont="1" applyFill="1" applyBorder="1" applyAlignment="1">
      <alignment horizontal="right" vertical="top" wrapText="1"/>
      <protection/>
    </xf>
    <xf numFmtId="165" fontId="68" fillId="0" borderId="0" xfId="65" applyNumberFormat="1" applyFont="1" applyBorder="1" applyAlignment="1">
      <alignment horizontal="center"/>
      <protection/>
    </xf>
    <xf numFmtId="0" fontId="7" fillId="34" borderId="13" xfId="65" applyFont="1" applyFill="1" applyBorder="1" applyAlignment="1">
      <alignment horizontal="left" vertical="top" wrapText="1"/>
      <protection/>
    </xf>
    <xf numFmtId="165" fontId="7" fillId="0" borderId="10" xfId="65" applyNumberFormat="1" applyFont="1" applyBorder="1" applyAlignment="1">
      <alignment horizontal="center"/>
      <protection/>
    </xf>
    <xf numFmtId="165" fontId="8" fillId="0" borderId="0" xfId="65" applyNumberFormat="1" applyFont="1" applyBorder="1" applyAlignment="1">
      <alignment horizontal="center"/>
      <protection/>
    </xf>
    <xf numFmtId="164" fontId="7" fillId="34" borderId="12" xfId="65" applyNumberFormat="1" applyFont="1" applyFill="1" applyBorder="1" applyAlignment="1">
      <alignment horizontal="left" vertical="top" wrapText="1"/>
      <protection/>
    </xf>
    <xf numFmtId="0" fontId="70" fillId="0" borderId="0" xfId="65" applyFont="1">
      <alignment/>
      <protection/>
    </xf>
    <xf numFmtId="166" fontId="69" fillId="34" borderId="12" xfId="65" applyNumberFormat="1" applyFont="1" applyFill="1" applyBorder="1" applyAlignment="1">
      <alignment horizontal="left" vertical="top" wrapText="1"/>
      <protection/>
    </xf>
    <xf numFmtId="166" fontId="69" fillId="34" borderId="15" xfId="65" applyNumberFormat="1" applyFont="1" applyFill="1" applyBorder="1" applyAlignment="1">
      <alignment horizontal="left" vertical="top" wrapText="1"/>
      <protection/>
    </xf>
    <xf numFmtId="0" fontId="69" fillId="34" borderId="16" xfId="65" applyFont="1" applyFill="1" applyBorder="1" applyAlignment="1">
      <alignment horizontal="left" vertical="top" wrapText="1"/>
      <protection/>
    </xf>
    <xf numFmtId="0" fontId="69" fillId="0" borderId="10" xfId="65" applyFont="1" applyBorder="1" applyAlignment="1">
      <alignment horizontal="left"/>
      <protection/>
    </xf>
    <xf numFmtId="0" fontId="69" fillId="0" borderId="17" xfId="65" applyFont="1" applyBorder="1" applyAlignment="1">
      <alignment horizontal="left"/>
      <protection/>
    </xf>
    <xf numFmtId="0" fontId="68" fillId="0" borderId="0" xfId="65" applyFont="1" applyAlignment="1">
      <alignment horizontal="left"/>
      <protection/>
    </xf>
    <xf numFmtId="0" fontId="66" fillId="0" borderId="10" xfId="0" applyNumberFormat="1" applyFont="1" applyBorder="1" applyAlignment="1">
      <alignment wrapText="1" shrinkToFit="1"/>
    </xf>
    <xf numFmtId="164" fontId="71" fillId="34" borderId="12" xfId="65" applyNumberFormat="1" applyFont="1" applyFill="1" applyBorder="1" applyAlignment="1">
      <alignment horizontal="left" vertical="top" wrapText="1"/>
      <protection/>
    </xf>
    <xf numFmtId="0" fontId="71" fillId="34" borderId="13" xfId="65" applyFont="1" applyFill="1" applyBorder="1" applyAlignment="1">
      <alignment horizontal="left" vertical="top" wrapText="1"/>
      <protection/>
    </xf>
    <xf numFmtId="165" fontId="71" fillId="0" borderId="10" xfId="65" applyNumberFormat="1" applyFont="1" applyBorder="1" applyAlignment="1">
      <alignment horizontal="center"/>
      <protection/>
    </xf>
    <xf numFmtId="4" fontId="71" fillId="34" borderId="14" xfId="65" applyNumberFormat="1" applyFont="1" applyFill="1" applyBorder="1" applyAlignment="1">
      <alignment horizontal="right" vertical="top" wrapText="1"/>
      <protection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35" borderId="10" xfId="0" applyNumberFormat="1" applyFont="1" applyFill="1" applyBorder="1" applyAlignment="1">
      <alignment/>
    </xf>
    <xf numFmtId="0" fontId="2" fillId="35" borderId="17" xfId="0" applyNumberFormat="1" applyFont="1" applyFill="1" applyBorder="1" applyAlignment="1">
      <alignment/>
    </xf>
    <xf numFmtId="0" fontId="2" fillId="35" borderId="20" xfId="0" applyNumberFormat="1" applyFont="1" applyFill="1" applyBorder="1" applyAlignment="1">
      <alignment/>
    </xf>
    <xf numFmtId="0" fontId="2" fillId="35" borderId="21" xfId="0" applyNumberFormat="1" applyFont="1" applyFill="1" applyBorder="1" applyAlignment="1">
      <alignment/>
    </xf>
    <xf numFmtId="0" fontId="2" fillId="0" borderId="0" xfId="0" applyNumberFormat="1" applyFont="1" applyAlignment="1">
      <alignment horizontal="center"/>
    </xf>
    <xf numFmtId="14" fontId="4" fillId="0" borderId="0" xfId="65" applyNumberFormat="1" applyFont="1" applyAlignment="1">
      <alignment horizontal="center"/>
      <protection/>
    </xf>
    <xf numFmtId="0" fontId="4" fillId="0" borderId="0" xfId="65" applyNumberFormat="1" applyFont="1" applyAlignment="1">
      <alignment horizontal="center"/>
      <protection/>
    </xf>
    <xf numFmtId="0" fontId="6" fillId="0" borderId="10" xfId="65" applyNumberFormat="1" applyFont="1" applyBorder="1" applyAlignment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1</xdr:col>
      <xdr:colOff>600075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25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3143250</xdr:colOff>
      <xdr:row>0</xdr:row>
      <xdr:rowOff>19050</xdr:rowOff>
    </xdr:from>
    <xdr:to>
      <xdr:col>2</xdr:col>
      <xdr:colOff>9525</xdr:colOff>
      <xdr:row>1</xdr:row>
      <xdr:rowOff>352425</xdr:rowOff>
    </xdr:to>
    <xdr:pic>
      <xdr:nvPicPr>
        <xdr:cNvPr id="2" name="Рисунок 2" descr="f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19050"/>
          <a:ext cx="485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12"/>
  <sheetViews>
    <sheetView tabSelected="1" zoomScale="180" zoomScaleNormal="180" workbookViewId="0" topLeftCell="A1">
      <pane ySplit="4" topLeftCell="A5" activePane="bottomLeft" state="frozen"/>
      <selection pane="topLeft" activeCell="A1" sqref="A1"/>
      <selection pane="bottomLeft" activeCell="A213" sqref="A213"/>
    </sheetView>
  </sheetViews>
  <sheetFormatPr defaultColWidth="9.140625" defaultRowHeight="11.25" customHeight="1"/>
  <cols>
    <col min="1" max="1" width="9.140625" style="2" customWidth="1"/>
    <col min="2" max="2" width="54.28125" style="2" customWidth="1"/>
    <col min="3" max="3" width="4.28125" style="2" customWidth="1"/>
    <col min="4" max="4" width="8.00390625" style="7" customWidth="1"/>
    <col min="5" max="5" width="9.140625" style="7" customWidth="1"/>
    <col min="6" max="16384" width="9.140625" style="2" customWidth="1"/>
  </cols>
  <sheetData>
    <row r="1" spans="2:6" ht="11.25" customHeight="1">
      <c r="B1" s="11">
        <v>44298</v>
      </c>
      <c r="C1" s="10"/>
      <c r="D1" s="10"/>
      <c r="E1" s="10"/>
      <c r="F1" s="10"/>
    </row>
    <row r="2" spans="2:6" ht="33" customHeight="1">
      <c r="B2" s="9" t="s">
        <v>395</v>
      </c>
      <c r="C2" s="9"/>
      <c r="D2" s="9"/>
      <c r="E2" s="9"/>
      <c r="F2" s="9"/>
    </row>
    <row r="3" spans="1:5" ht="11.25" customHeight="1">
      <c r="A3" s="41" t="s">
        <v>0</v>
      </c>
      <c r="B3" s="41" t="s">
        <v>1</v>
      </c>
      <c r="C3" s="41" t="s">
        <v>2</v>
      </c>
      <c r="D3" s="43" t="s">
        <v>3</v>
      </c>
      <c r="E3" s="43"/>
    </row>
    <row r="4" spans="1:5" ht="11.25" customHeight="1">
      <c r="A4" s="42"/>
      <c r="B4" s="42"/>
      <c r="C4" s="42"/>
      <c r="D4" s="1" t="s">
        <v>4</v>
      </c>
      <c r="E4" s="1" t="s">
        <v>5</v>
      </c>
    </row>
    <row r="5" spans="1:11" ht="11.25" customHeight="1">
      <c r="A5" s="44" t="s">
        <v>6</v>
      </c>
      <c r="B5" s="44"/>
      <c r="C5" s="44"/>
      <c r="D5" s="44"/>
      <c r="E5" s="44"/>
      <c r="G5" s="48"/>
      <c r="H5" s="48"/>
      <c r="I5" s="48"/>
      <c r="J5" s="48"/>
      <c r="K5" s="48"/>
    </row>
    <row r="6" spans="1:5" ht="11.25" customHeight="1">
      <c r="A6" s="3" t="s">
        <v>7</v>
      </c>
      <c r="B6" s="4" t="s">
        <v>8</v>
      </c>
      <c r="C6" s="3" t="s">
        <v>9</v>
      </c>
      <c r="D6" s="5">
        <v>521</v>
      </c>
      <c r="E6" s="5">
        <v>625.2</v>
      </c>
    </row>
    <row r="7" spans="1:5" ht="11.25" customHeight="1">
      <c r="A7" s="3" t="s">
        <v>10</v>
      </c>
      <c r="B7" s="4" t="s">
        <v>11</v>
      </c>
      <c r="C7" s="3" t="s">
        <v>9</v>
      </c>
      <c r="D7" s="5">
        <v>703</v>
      </c>
      <c r="E7" s="5">
        <v>843.6</v>
      </c>
    </row>
    <row r="8" spans="1:5" ht="11.25" customHeight="1">
      <c r="A8" s="3" t="s">
        <v>12</v>
      </c>
      <c r="B8" s="4" t="s">
        <v>13</v>
      </c>
      <c r="C8" s="3" t="s">
        <v>9</v>
      </c>
      <c r="D8" s="5">
        <v>663</v>
      </c>
      <c r="E8" s="5">
        <v>795.6</v>
      </c>
    </row>
    <row r="9" spans="1:5" ht="11.25" customHeight="1">
      <c r="A9" s="3" t="s">
        <v>14</v>
      </c>
      <c r="B9" s="4" t="s">
        <v>15</v>
      </c>
      <c r="C9" s="3" t="s">
        <v>9</v>
      </c>
      <c r="D9" s="5">
        <v>823</v>
      </c>
      <c r="E9" s="5">
        <v>987.6</v>
      </c>
    </row>
    <row r="10" spans="1:5" ht="11.25" customHeight="1">
      <c r="A10" s="3" t="s">
        <v>16</v>
      </c>
      <c r="B10" s="4" t="s">
        <v>17</v>
      </c>
      <c r="C10" s="3" t="s">
        <v>9</v>
      </c>
      <c r="D10" s="5">
        <v>924</v>
      </c>
      <c r="E10" s="6">
        <v>1108.8</v>
      </c>
    </row>
    <row r="11" spans="1:5" ht="11.25" customHeight="1">
      <c r="A11" s="3" t="s">
        <v>18</v>
      </c>
      <c r="B11" s="4" t="s">
        <v>19</v>
      </c>
      <c r="C11" s="3" t="s">
        <v>9</v>
      </c>
      <c r="D11" s="5">
        <v>757</v>
      </c>
      <c r="E11" s="5">
        <v>908.4</v>
      </c>
    </row>
    <row r="12" spans="1:5" ht="11.25" customHeight="1">
      <c r="A12" s="3" t="s">
        <v>20</v>
      </c>
      <c r="B12" s="4" t="s">
        <v>21</v>
      </c>
      <c r="C12" s="3" t="s">
        <v>9</v>
      </c>
      <c r="D12" s="5">
        <v>702</v>
      </c>
      <c r="E12" s="5">
        <v>842.4</v>
      </c>
    </row>
    <row r="13" spans="1:5" ht="11.25" customHeight="1">
      <c r="A13" s="3" t="s">
        <v>22</v>
      </c>
      <c r="B13" s="4" t="s">
        <v>23</v>
      </c>
      <c r="C13" s="3" t="s">
        <v>9</v>
      </c>
      <c r="D13" s="5">
        <v>906</v>
      </c>
      <c r="E13" s="6">
        <v>1087.2</v>
      </c>
    </row>
    <row r="14" spans="1:5" ht="11.25" customHeight="1">
      <c r="A14" s="3" t="s">
        <v>24</v>
      </c>
      <c r="B14" s="4" t="s">
        <v>25</v>
      </c>
      <c r="C14" s="3" t="s">
        <v>9</v>
      </c>
      <c r="D14" s="5">
        <v>582</v>
      </c>
      <c r="E14" s="5">
        <v>698.4</v>
      </c>
    </row>
    <row r="15" spans="1:5" ht="11.25" customHeight="1">
      <c r="A15" s="3" t="s">
        <v>26</v>
      </c>
      <c r="B15" s="4" t="s">
        <v>27</v>
      </c>
      <c r="C15" s="3" t="s">
        <v>9</v>
      </c>
      <c r="D15" s="5">
        <v>634</v>
      </c>
      <c r="E15" s="5">
        <v>760.8</v>
      </c>
    </row>
    <row r="16" spans="1:5" ht="11.25" customHeight="1">
      <c r="A16" s="3" t="s">
        <v>28</v>
      </c>
      <c r="B16" s="4" t="s">
        <v>29</v>
      </c>
      <c r="C16" s="3" t="s">
        <v>9</v>
      </c>
      <c r="D16" s="5">
        <v>634</v>
      </c>
      <c r="E16" s="5">
        <v>760.8</v>
      </c>
    </row>
    <row r="17" spans="1:5" ht="11.25" customHeight="1">
      <c r="A17" s="3" t="s">
        <v>30</v>
      </c>
      <c r="B17" s="4" t="s">
        <v>31</v>
      </c>
      <c r="C17" s="3" t="s">
        <v>9</v>
      </c>
      <c r="D17" s="5">
        <v>634</v>
      </c>
      <c r="E17" s="5">
        <v>760.8</v>
      </c>
    </row>
    <row r="18" spans="1:5" ht="22.5" customHeight="1">
      <c r="A18" s="3" t="s">
        <v>32</v>
      </c>
      <c r="B18" s="36" t="s">
        <v>33</v>
      </c>
      <c r="C18" s="3" t="s">
        <v>9</v>
      </c>
      <c r="D18" s="6">
        <v>1284</v>
      </c>
      <c r="E18" s="6">
        <v>1540.8</v>
      </c>
    </row>
    <row r="19" spans="1:5" ht="22.5" customHeight="1">
      <c r="A19" s="3" t="s">
        <v>34</v>
      </c>
      <c r="B19" s="8" t="s">
        <v>35</v>
      </c>
      <c r="C19" s="3" t="s">
        <v>9</v>
      </c>
      <c r="D19" s="5">
        <v>878</v>
      </c>
      <c r="E19" s="6">
        <v>1053.6</v>
      </c>
    </row>
    <row r="20" spans="1:5" ht="11.25" customHeight="1">
      <c r="A20" s="3" t="s">
        <v>36</v>
      </c>
      <c r="B20" s="4" t="s">
        <v>37</v>
      </c>
      <c r="C20" s="3" t="s">
        <v>9</v>
      </c>
      <c r="D20" s="5">
        <v>752</v>
      </c>
      <c r="E20" s="5">
        <v>902.4</v>
      </c>
    </row>
    <row r="21" spans="1:5" ht="11.25" customHeight="1">
      <c r="A21" s="3" t="s">
        <v>38</v>
      </c>
      <c r="B21" s="4" t="s">
        <v>39</v>
      </c>
      <c r="C21" s="3" t="s">
        <v>9</v>
      </c>
      <c r="D21" s="6">
        <v>1080</v>
      </c>
      <c r="E21" s="6">
        <v>1296</v>
      </c>
    </row>
    <row r="22" spans="1:5" ht="11.25" customHeight="1">
      <c r="A22" s="3" t="s">
        <v>40</v>
      </c>
      <c r="B22" s="4" t="s">
        <v>41</v>
      </c>
      <c r="C22" s="3" t="s">
        <v>9</v>
      </c>
      <c r="D22" s="6">
        <v>1267</v>
      </c>
      <c r="E22" s="6">
        <v>1520.4</v>
      </c>
    </row>
    <row r="23" spans="1:5" ht="11.25" customHeight="1">
      <c r="A23" s="3" t="s">
        <v>42</v>
      </c>
      <c r="B23" s="4" t="s">
        <v>43</v>
      </c>
      <c r="C23" s="3" t="s">
        <v>9</v>
      </c>
      <c r="D23" s="6">
        <v>1747</v>
      </c>
      <c r="E23" s="6">
        <v>2096.4</v>
      </c>
    </row>
    <row r="24" spans="1:5" ht="11.25" customHeight="1">
      <c r="A24" s="3" t="s">
        <v>44</v>
      </c>
      <c r="B24" s="4" t="s">
        <v>45</v>
      </c>
      <c r="C24" s="3" t="s">
        <v>9</v>
      </c>
      <c r="D24" s="6">
        <v>1206</v>
      </c>
      <c r="E24" s="6">
        <v>1447.2</v>
      </c>
    </row>
    <row r="25" spans="1:5" ht="11.25" customHeight="1">
      <c r="A25" s="3" t="s">
        <v>46</v>
      </c>
      <c r="B25" s="4" t="s">
        <v>47</v>
      </c>
      <c r="C25" s="3" t="s">
        <v>9</v>
      </c>
      <c r="D25" s="6">
        <v>1367</v>
      </c>
      <c r="E25" s="6">
        <v>1640.4</v>
      </c>
    </row>
    <row r="26" spans="1:5" ht="11.25" customHeight="1">
      <c r="A26" s="3" t="s">
        <v>48</v>
      </c>
      <c r="B26" s="4" t="s">
        <v>49</v>
      </c>
      <c r="C26" s="3" t="s">
        <v>9</v>
      </c>
      <c r="D26" s="6">
        <v>1372</v>
      </c>
      <c r="E26" s="6">
        <v>1646.4</v>
      </c>
    </row>
    <row r="27" spans="1:5" ht="11.25" customHeight="1">
      <c r="A27" s="3" t="s">
        <v>50</v>
      </c>
      <c r="B27" s="4" t="s">
        <v>51</v>
      </c>
      <c r="C27" s="3" t="s">
        <v>9</v>
      </c>
      <c r="D27" s="6">
        <v>1355</v>
      </c>
      <c r="E27" s="6">
        <v>1626</v>
      </c>
    </row>
    <row r="28" spans="1:5" ht="11.25" customHeight="1">
      <c r="A28" s="3" t="s">
        <v>52</v>
      </c>
      <c r="B28" s="4" t="s">
        <v>53</v>
      </c>
      <c r="C28" s="3" t="s">
        <v>9</v>
      </c>
      <c r="D28" s="6">
        <v>1295</v>
      </c>
      <c r="E28" s="6">
        <v>1554</v>
      </c>
    </row>
    <row r="29" spans="1:5" ht="11.25" customHeight="1">
      <c r="A29" s="3" t="s">
        <v>54</v>
      </c>
      <c r="B29" s="4" t="s">
        <v>55</v>
      </c>
      <c r="C29" s="3" t="s">
        <v>9</v>
      </c>
      <c r="D29" s="6">
        <v>1351</v>
      </c>
      <c r="E29" s="6">
        <v>1621.2</v>
      </c>
    </row>
    <row r="30" spans="1:5" ht="11.25" customHeight="1">
      <c r="A30" s="3" t="s">
        <v>56</v>
      </c>
      <c r="B30" s="4" t="s">
        <v>57</v>
      </c>
      <c r="C30" s="3" t="s">
        <v>9</v>
      </c>
      <c r="D30" s="6">
        <v>1220</v>
      </c>
      <c r="E30" s="6">
        <v>1464</v>
      </c>
    </row>
    <row r="31" spans="1:5" ht="11.25" customHeight="1">
      <c r="A31" s="3" t="s">
        <v>58</v>
      </c>
      <c r="B31" s="4" t="s">
        <v>59</v>
      </c>
      <c r="C31" s="3" t="s">
        <v>9</v>
      </c>
      <c r="D31" s="6">
        <v>1363</v>
      </c>
      <c r="E31" s="6">
        <v>1635.6</v>
      </c>
    </row>
    <row r="32" spans="1:5" ht="11.25" customHeight="1">
      <c r="A32" s="3" t="s">
        <v>60</v>
      </c>
      <c r="B32" s="4" t="s">
        <v>61</v>
      </c>
      <c r="C32" s="3" t="s">
        <v>9</v>
      </c>
      <c r="D32" s="6">
        <v>1304</v>
      </c>
      <c r="E32" s="6">
        <v>1564.8</v>
      </c>
    </row>
    <row r="33" spans="1:5" ht="11.25" customHeight="1">
      <c r="A33" s="3" t="s">
        <v>62</v>
      </c>
      <c r="B33" s="4" t="s">
        <v>63</v>
      </c>
      <c r="C33" s="3" t="s">
        <v>9</v>
      </c>
      <c r="D33" s="6">
        <v>1346</v>
      </c>
      <c r="E33" s="6">
        <v>1615.2</v>
      </c>
    </row>
    <row r="34" spans="1:5" ht="11.25" customHeight="1">
      <c r="A34" s="3" t="s">
        <v>64</v>
      </c>
      <c r="B34" s="4" t="s">
        <v>65</v>
      </c>
      <c r="C34" s="3" t="s">
        <v>9</v>
      </c>
      <c r="D34" s="6">
        <v>1310</v>
      </c>
      <c r="E34" s="6">
        <v>1572</v>
      </c>
    </row>
    <row r="35" spans="1:5" ht="11.25" customHeight="1">
      <c r="A35" s="45" t="s">
        <v>66</v>
      </c>
      <c r="B35" s="46"/>
      <c r="C35" s="46"/>
      <c r="D35" s="46"/>
      <c r="E35" s="47"/>
    </row>
    <row r="36" spans="1:5" ht="11.25" customHeight="1">
      <c r="A36" s="3" t="s">
        <v>67</v>
      </c>
      <c r="B36" s="4" t="s">
        <v>68</v>
      </c>
      <c r="C36" s="3" t="s">
        <v>9</v>
      </c>
      <c r="D36" s="5">
        <v>970</v>
      </c>
      <c r="E36" s="6">
        <v>1164</v>
      </c>
    </row>
    <row r="37" spans="1:5" ht="11.25" customHeight="1">
      <c r="A37" s="3" t="s">
        <v>69</v>
      </c>
      <c r="B37" s="4" t="s">
        <v>70</v>
      </c>
      <c r="C37" s="3" t="s">
        <v>9</v>
      </c>
      <c r="D37" s="5">
        <v>970</v>
      </c>
      <c r="E37" s="6">
        <v>1164</v>
      </c>
    </row>
    <row r="38" spans="1:5" ht="11.25" customHeight="1">
      <c r="A38" s="3" t="s">
        <v>71</v>
      </c>
      <c r="B38" s="4" t="s">
        <v>72</v>
      </c>
      <c r="C38" s="3" t="s">
        <v>9</v>
      </c>
      <c r="D38" s="6">
        <v>1854</v>
      </c>
      <c r="E38" s="6">
        <v>2224.8</v>
      </c>
    </row>
    <row r="39" spans="1:5" ht="11.25" customHeight="1">
      <c r="A39" s="45" t="s">
        <v>73</v>
      </c>
      <c r="B39" s="46"/>
      <c r="C39" s="46"/>
      <c r="D39" s="46"/>
      <c r="E39" s="47"/>
    </row>
    <row r="40" spans="1:5" ht="11.25" customHeight="1">
      <c r="A40" s="3" t="s">
        <v>74</v>
      </c>
      <c r="B40" s="4" t="s">
        <v>75</v>
      </c>
      <c r="C40" s="3" t="s">
        <v>9</v>
      </c>
      <c r="D40" s="6">
        <v>1483</v>
      </c>
      <c r="E40" s="6">
        <v>1779.6</v>
      </c>
    </row>
    <row r="41" spans="1:5" ht="11.25" customHeight="1">
      <c r="A41" s="3" t="s">
        <v>76</v>
      </c>
      <c r="B41" s="4" t="s">
        <v>77</v>
      </c>
      <c r="C41" s="3" t="s">
        <v>9</v>
      </c>
      <c r="D41" s="6">
        <v>1610</v>
      </c>
      <c r="E41" s="6">
        <v>1932</v>
      </c>
    </row>
    <row r="42" spans="1:5" ht="11.25" customHeight="1">
      <c r="A42" s="3" t="s">
        <v>78</v>
      </c>
      <c r="B42" s="4" t="s">
        <v>79</v>
      </c>
      <c r="C42" s="3" t="s">
        <v>9</v>
      </c>
      <c r="D42" s="6">
        <v>1706</v>
      </c>
      <c r="E42" s="6">
        <v>2047.2</v>
      </c>
    </row>
    <row r="43" spans="1:5" ht="11.25" customHeight="1">
      <c r="A43" s="3" t="s">
        <v>80</v>
      </c>
      <c r="B43" s="4" t="s">
        <v>81</v>
      </c>
      <c r="C43" s="3" t="s">
        <v>9</v>
      </c>
      <c r="D43" s="6">
        <v>1509</v>
      </c>
      <c r="E43" s="6">
        <v>1810.8</v>
      </c>
    </row>
    <row r="44" spans="1:5" ht="11.25" customHeight="1">
      <c r="A44" s="3" t="s">
        <v>82</v>
      </c>
      <c r="B44" s="4" t="s">
        <v>83</v>
      </c>
      <c r="C44" s="3" t="s">
        <v>9</v>
      </c>
      <c r="D44" s="6">
        <v>1645</v>
      </c>
      <c r="E44" s="6">
        <v>1974</v>
      </c>
    </row>
    <row r="45" spans="1:5" ht="11.25" customHeight="1">
      <c r="A45" s="3" t="s">
        <v>84</v>
      </c>
      <c r="B45" s="4" t="s">
        <v>85</v>
      </c>
      <c r="C45" s="3" t="s">
        <v>9</v>
      </c>
      <c r="D45" s="6">
        <v>1592</v>
      </c>
      <c r="E45" s="6">
        <v>1910.4</v>
      </c>
    </row>
    <row r="46" spans="1:5" ht="11.25" customHeight="1">
      <c r="A46" s="3" t="s">
        <v>86</v>
      </c>
      <c r="B46" s="4" t="s">
        <v>87</v>
      </c>
      <c r="C46" s="3" t="s">
        <v>9</v>
      </c>
      <c r="D46" s="6">
        <v>1850</v>
      </c>
      <c r="E46" s="6">
        <v>2220</v>
      </c>
    </row>
    <row r="47" spans="1:5" ht="11.25" customHeight="1">
      <c r="A47" s="3" t="s">
        <v>88</v>
      </c>
      <c r="B47" s="4" t="s">
        <v>89</v>
      </c>
      <c r="C47" s="3" t="s">
        <v>9</v>
      </c>
      <c r="D47" s="6">
        <v>1110</v>
      </c>
      <c r="E47" s="6">
        <v>1332</v>
      </c>
    </row>
    <row r="48" spans="1:5" ht="11.25" customHeight="1">
      <c r="A48" s="3" t="s">
        <v>90</v>
      </c>
      <c r="B48" s="4" t="s">
        <v>91</v>
      </c>
      <c r="C48" s="3" t="s">
        <v>9</v>
      </c>
      <c r="D48" s="6">
        <v>1375</v>
      </c>
      <c r="E48" s="6">
        <v>1650</v>
      </c>
    </row>
    <row r="49" spans="1:5" ht="11.25" customHeight="1">
      <c r="A49" s="3" t="s">
        <v>92</v>
      </c>
      <c r="B49" s="4" t="s">
        <v>93</v>
      </c>
      <c r="C49" s="3" t="s">
        <v>9</v>
      </c>
      <c r="D49" s="6">
        <v>1465</v>
      </c>
      <c r="E49" s="6">
        <v>1758</v>
      </c>
    </row>
    <row r="50" spans="1:5" ht="11.25" customHeight="1">
      <c r="A50" s="45" t="s">
        <v>94</v>
      </c>
      <c r="B50" s="46"/>
      <c r="C50" s="46"/>
      <c r="D50" s="46"/>
      <c r="E50" s="47"/>
    </row>
    <row r="51" spans="1:5" ht="11.25" customHeight="1">
      <c r="A51" s="3" t="s">
        <v>95</v>
      </c>
      <c r="B51" s="4" t="s">
        <v>96</v>
      </c>
      <c r="C51" s="3" t="s">
        <v>9</v>
      </c>
      <c r="D51" s="6">
        <v>1423</v>
      </c>
      <c r="E51" s="6">
        <v>1707.6</v>
      </c>
    </row>
    <row r="52" spans="1:5" ht="11.25" customHeight="1">
      <c r="A52" s="3" t="s">
        <v>97</v>
      </c>
      <c r="B52" s="4" t="s">
        <v>98</v>
      </c>
      <c r="C52" s="3" t="s">
        <v>9</v>
      </c>
      <c r="D52" s="6">
        <v>1158</v>
      </c>
      <c r="E52" s="6">
        <v>1389.6</v>
      </c>
    </row>
    <row r="53" spans="1:5" ht="11.25" customHeight="1">
      <c r="A53" s="45" t="s">
        <v>99</v>
      </c>
      <c r="B53" s="46"/>
      <c r="C53" s="46"/>
      <c r="D53" s="46"/>
      <c r="E53" s="47"/>
    </row>
    <row r="54" spans="1:5" ht="11.25" customHeight="1">
      <c r="A54" s="3" t="s">
        <v>100</v>
      </c>
      <c r="B54" s="4" t="s">
        <v>101</v>
      </c>
      <c r="C54" s="3" t="s">
        <v>9</v>
      </c>
      <c r="D54" s="6">
        <v>1729</v>
      </c>
      <c r="E54" s="6">
        <v>2074.8</v>
      </c>
    </row>
    <row r="55" spans="1:5" ht="11.25" customHeight="1">
      <c r="A55" s="3" t="s">
        <v>102</v>
      </c>
      <c r="B55" s="4" t="s">
        <v>103</v>
      </c>
      <c r="C55" s="3" t="s">
        <v>9</v>
      </c>
      <c r="D55" s="6">
        <v>2034</v>
      </c>
      <c r="E55" s="6">
        <v>2440.8</v>
      </c>
    </row>
    <row r="56" spans="1:5" ht="11.25" customHeight="1">
      <c r="A56" s="3" t="s">
        <v>104</v>
      </c>
      <c r="B56" s="4" t="s">
        <v>105</v>
      </c>
      <c r="C56" s="3" t="s">
        <v>9</v>
      </c>
      <c r="D56" s="6">
        <v>1729</v>
      </c>
      <c r="E56" s="6">
        <v>2074.8</v>
      </c>
    </row>
    <row r="57" spans="1:5" ht="11.25" customHeight="1">
      <c r="A57" s="3" t="s">
        <v>106</v>
      </c>
      <c r="B57" s="4" t="s">
        <v>107</v>
      </c>
      <c r="C57" s="3" t="s">
        <v>9</v>
      </c>
      <c r="D57" s="6">
        <v>2034</v>
      </c>
      <c r="E57" s="6">
        <v>2440.8</v>
      </c>
    </row>
    <row r="58" spans="1:5" ht="11.25" customHeight="1">
      <c r="A58" s="3" t="s">
        <v>108</v>
      </c>
      <c r="B58" s="4" t="s">
        <v>109</v>
      </c>
      <c r="C58" s="3" t="s">
        <v>9</v>
      </c>
      <c r="D58" s="6">
        <v>2034</v>
      </c>
      <c r="E58" s="6">
        <v>2440.8</v>
      </c>
    </row>
    <row r="59" spans="1:5" ht="11.25" customHeight="1">
      <c r="A59" s="3" t="s">
        <v>110</v>
      </c>
      <c r="B59" s="4" t="s">
        <v>111</v>
      </c>
      <c r="C59" s="3" t="s">
        <v>9</v>
      </c>
      <c r="D59" s="6">
        <v>2384</v>
      </c>
      <c r="E59" s="6">
        <v>2860.8</v>
      </c>
    </row>
    <row r="60" spans="1:5" ht="11.25" customHeight="1">
      <c r="A60" s="3" t="s">
        <v>112</v>
      </c>
      <c r="B60" s="4" t="s">
        <v>113</v>
      </c>
      <c r="C60" s="3" t="s">
        <v>9</v>
      </c>
      <c r="D60" s="6">
        <v>4940</v>
      </c>
      <c r="E60" s="6">
        <v>5928</v>
      </c>
    </row>
    <row r="61" spans="1:5" ht="11.25" customHeight="1">
      <c r="A61" s="3" t="s">
        <v>114</v>
      </c>
      <c r="B61" s="4" t="s">
        <v>115</v>
      </c>
      <c r="C61" s="3" t="s">
        <v>9</v>
      </c>
      <c r="D61" s="6">
        <v>4940</v>
      </c>
      <c r="E61" s="6">
        <v>5928</v>
      </c>
    </row>
    <row r="62" spans="1:5" ht="11.25" customHeight="1">
      <c r="A62" s="3" t="s">
        <v>116</v>
      </c>
      <c r="B62" s="4" t="s">
        <v>117</v>
      </c>
      <c r="C62" s="3" t="s">
        <v>9</v>
      </c>
      <c r="D62" s="6">
        <v>4940</v>
      </c>
      <c r="E62" s="6">
        <v>5928</v>
      </c>
    </row>
    <row r="63" spans="1:5" ht="11.25" customHeight="1">
      <c r="A63" s="3" t="s">
        <v>118</v>
      </c>
      <c r="B63" s="4" t="s">
        <v>119</v>
      </c>
      <c r="C63" s="3" t="s">
        <v>9</v>
      </c>
      <c r="D63" s="6">
        <v>4406</v>
      </c>
      <c r="E63" s="6">
        <v>5287.2</v>
      </c>
    </row>
    <row r="64" spans="1:5" ht="11.25" customHeight="1">
      <c r="A64" s="3" t="s">
        <v>120</v>
      </c>
      <c r="B64" s="4" t="s">
        <v>121</v>
      </c>
      <c r="C64" s="3" t="s">
        <v>9</v>
      </c>
      <c r="D64" s="6">
        <v>1729</v>
      </c>
      <c r="E64" s="6">
        <v>2074.8</v>
      </c>
    </row>
    <row r="65" spans="1:5" ht="11.25" customHeight="1">
      <c r="A65" s="3" t="s">
        <v>122</v>
      </c>
      <c r="B65" s="4" t="s">
        <v>123</v>
      </c>
      <c r="C65" s="3" t="s">
        <v>9</v>
      </c>
      <c r="D65" s="6">
        <v>2034</v>
      </c>
      <c r="E65" s="6">
        <v>2440.8</v>
      </c>
    </row>
    <row r="66" spans="1:5" ht="22.5" customHeight="1">
      <c r="A66" s="3" t="s">
        <v>124</v>
      </c>
      <c r="B66" s="36" t="s">
        <v>125</v>
      </c>
      <c r="C66" s="3" t="s">
        <v>9</v>
      </c>
      <c r="D66" s="6">
        <v>2121</v>
      </c>
      <c r="E66" s="6">
        <v>2545.2</v>
      </c>
    </row>
    <row r="67" spans="1:5" ht="11.25" customHeight="1">
      <c r="A67" s="3" t="s">
        <v>126</v>
      </c>
      <c r="B67" s="4" t="s">
        <v>127</v>
      </c>
      <c r="C67" s="3" t="s">
        <v>9</v>
      </c>
      <c r="D67" s="6">
        <v>39394</v>
      </c>
      <c r="E67" s="6">
        <v>47272.8</v>
      </c>
    </row>
    <row r="68" spans="1:5" ht="11.25" customHeight="1">
      <c r="A68" s="3" t="s">
        <v>128</v>
      </c>
      <c r="B68" s="4" t="s">
        <v>129</v>
      </c>
      <c r="C68" s="3" t="s">
        <v>9</v>
      </c>
      <c r="D68" s="6">
        <v>2034</v>
      </c>
      <c r="E68" s="6">
        <v>2440.8</v>
      </c>
    </row>
    <row r="69" spans="1:5" ht="11.25" customHeight="1">
      <c r="A69" s="3" t="s">
        <v>130</v>
      </c>
      <c r="B69" s="4" t="s">
        <v>131</v>
      </c>
      <c r="C69" s="3" t="s">
        <v>9</v>
      </c>
      <c r="D69" s="6">
        <v>1510</v>
      </c>
      <c r="E69" s="6">
        <v>1812</v>
      </c>
    </row>
    <row r="70" spans="1:5" ht="11.25" customHeight="1">
      <c r="A70" s="3" t="s">
        <v>132</v>
      </c>
      <c r="B70" s="4" t="s">
        <v>133</v>
      </c>
      <c r="C70" s="3" t="s">
        <v>9</v>
      </c>
      <c r="D70" s="6">
        <v>1982</v>
      </c>
      <c r="E70" s="6">
        <v>2378.4</v>
      </c>
    </row>
    <row r="71" spans="1:5" ht="11.25" customHeight="1">
      <c r="A71" s="3" t="s">
        <v>134</v>
      </c>
      <c r="B71" s="4" t="s">
        <v>135</v>
      </c>
      <c r="C71" s="3" t="s">
        <v>9</v>
      </c>
      <c r="D71" s="6">
        <v>2034</v>
      </c>
      <c r="E71" s="6">
        <v>2440.8</v>
      </c>
    </row>
    <row r="72" spans="1:5" ht="11.25" customHeight="1">
      <c r="A72" s="45" t="s">
        <v>136</v>
      </c>
      <c r="B72" s="46"/>
      <c r="C72" s="46"/>
      <c r="D72" s="46"/>
      <c r="E72" s="47"/>
    </row>
    <row r="73" spans="1:5" ht="11.25" customHeight="1">
      <c r="A73" s="3" t="s">
        <v>137</v>
      </c>
      <c r="B73" s="4" t="s">
        <v>138</v>
      </c>
      <c r="C73" s="3" t="s">
        <v>9</v>
      </c>
      <c r="D73" s="6">
        <v>5776</v>
      </c>
      <c r="E73" s="6">
        <v>6931.2</v>
      </c>
    </row>
    <row r="74" spans="1:5" ht="11.25" customHeight="1">
      <c r="A74" s="3" t="s">
        <v>139</v>
      </c>
      <c r="B74" s="4" t="s">
        <v>140</v>
      </c>
      <c r="C74" s="3" t="s">
        <v>9</v>
      </c>
      <c r="D74" s="6">
        <v>12021</v>
      </c>
      <c r="E74" s="6">
        <v>14425.2</v>
      </c>
    </row>
    <row r="75" spans="1:5" ht="11.25" customHeight="1">
      <c r="A75" s="3" t="s">
        <v>141</v>
      </c>
      <c r="B75" s="4" t="s">
        <v>142</v>
      </c>
      <c r="C75" s="3" t="s">
        <v>9</v>
      </c>
      <c r="D75" s="6">
        <v>5776</v>
      </c>
      <c r="E75" s="6">
        <v>6931.2</v>
      </c>
    </row>
    <row r="76" spans="1:5" ht="11.25" customHeight="1">
      <c r="A76" s="3" t="s">
        <v>143</v>
      </c>
      <c r="B76" s="4" t="s">
        <v>144</v>
      </c>
      <c r="C76" s="3" t="s">
        <v>9</v>
      </c>
      <c r="D76" s="6">
        <v>12021</v>
      </c>
      <c r="E76" s="6">
        <v>14425.2</v>
      </c>
    </row>
    <row r="77" spans="1:5" ht="11.25" customHeight="1">
      <c r="A77" s="3" t="s">
        <v>145</v>
      </c>
      <c r="B77" s="4" t="s">
        <v>146</v>
      </c>
      <c r="C77" s="3" t="s">
        <v>9</v>
      </c>
      <c r="D77" s="6">
        <v>5776</v>
      </c>
      <c r="E77" s="6">
        <v>6931.2</v>
      </c>
    </row>
    <row r="78" spans="1:5" ht="11.25" customHeight="1">
      <c r="A78" s="3" t="s">
        <v>147</v>
      </c>
      <c r="B78" s="4" t="s">
        <v>148</v>
      </c>
      <c r="C78" s="3" t="s">
        <v>9</v>
      </c>
      <c r="D78" s="6">
        <v>12021</v>
      </c>
      <c r="E78" s="6">
        <v>14425.2</v>
      </c>
    </row>
    <row r="79" spans="1:5" ht="11.25" customHeight="1">
      <c r="A79" s="45" t="s">
        <v>149</v>
      </c>
      <c r="B79" s="46"/>
      <c r="C79" s="46"/>
      <c r="D79" s="46"/>
      <c r="E79" s="47"/>
    </row>
    <row r="80" spans="1:5" ht="11.25" customHeight="1">
      <c r="A80" s="3" t="s">
        <v>150</v>
      </c>
      <c r="B80" s="4" t="s">
        <v>151</v>
      </c>
      <c r="C80" s="3" t="s">
        <v>9</v>
      </c>
      <c r="D80" s="6">
        <v>16033</v>
      </c>
      <c r="E80" s="6">
        <v>19239.6</v>
      </c>
    </row>
    <row r="81" spans="1:5" ht="11.25" customHeight="1">
      <c r="A81" s="3" t="s">
        <v>152</v>
      </c>
      <c r="B81" s="4" t="s">
        <v>153</v>
      </c>
      <c r="C81" s="3" t="s">
        <v>9</v>
      </c>
      <c r="D81" s="6">
        <v>24058</v>
      </c>
      <c r="E81" s="6">
        <v>28869.6</v>
      </c>
    </row>
    <row r="82" spans="1:5" ht="11.25" customHeight="1">
      <c r="A82" s="3" t="s">
        <v>154</v>
      </c>
      <c r="B82" s="4" t="s">
        <v>155</v>
      </c>
      <c r="C82" s="3" t="s">
        <v>9</v>
      </c>
      <c r="D82" s="6">
        <v>16033</v>
      </c>
      <c r="E82" s="6">
        <v>19239.6</v>
      </c>
    </row>
    <row r="83" spans="1:5" ht="11.25" customHeight="1">
      <c r="A83" s="45" t="s">
        <v>156</v>
      </c>
      <c r="B83" s="46"/>
      <c r="C83" s="46"/>
      <c r="D83" s="46"/>
      <c r="E83" s="47"/>
    </row>
    <row r="84" spans="1:5" ht="11.25" customHeight="1">
      <c r="A84" s="3" t="s">
        <v>157</v>
      </c>
      <c r="B84" s="4" t="s">
        <v>158</v>
      </c>
      <c r="C84" s="3" t="s">
        <v>9</v>
      </c>
      <c r="D84" s="6">
        <v>2929</v>
      </c>
      <c r="E84" s="6">
        <v>3514.8</v>
      </c>
    </row>
    <row r="85" spans="1:5" ht="11.25" customHeight="1">
      <c r="A85" s="3" t="s">
        <v>159</v>
      </c>
      <c r="B85" s="4" t="s">
        <v>160</v>
      </c>
      <c r="C85" s="3" t="s">
        <v>9</v>
      </c>
      <c r="D85" s="6">
        <v>2929</v>
      </c>
      <c r="E85" s="6">
        <v>3514.8</v>
      </c>
    </row>
    <row r="86" spans="1:5" ht="11.25" customHeight="1">
      <c r="A86" s="3" t="s">
        <v>161</v>
      </c>
      <c r="B86" s="4" t="s">
        <v>162</v>
      </c>
      <c r="C86" s="3" t="s">
        <v>9</v>
      </c>
      <c r="D86" s="6">
        <v>2929</v>
      </c>
      <c r="E86" s="6">
        <v>3514.8</v>
      </c>
    </row>
    <row r="87" spans="1:5" ht="11.25" customHeight="1">
      <c r="A87" s="3" t="s">
        <v>163</v>
      </c>
      <c r="B87" s="4" t="s">
        <v>164</v>
      </c>
      <c r="C87" s="3" t="s">
        <v>9</v>
      </c>
      <c r="D87" s="6">
        <v>2929</v>
      </c>
      <c r="E87" s="6">
        <v>3514.8</v>
      </c>
    </row>
    <row r="88" spans="1:5" ht="11.25" customHeight="1">
      <c r="A88" s="45" t="s">
        <v>165</v>
      </c>
      <c r="B88" s="46"/>
      <c r="C88" s="46"/>
      <c r="D88" s="46"/>
      <c r="E88" s="47"/>
    </row>
    <row r="89" spans="1:5" ht="11.25" customHeight="1">
      <c r="A89" s="3" t="s">
        <v>166</v>
      </c>
      <c r="B89" s="4" t="s">
        <v>167</v>
      </c>
      <c r="C89" s="3" t="s">
        <v>9</v>
      </c>
      <c r="D89" s="6">
        <v>1923</v>
      </c>
      <c r="E89" s="6">
        <v>2307.6</v>
      </c>
    </row>
    <row r="90" spans="1:5" ht="11.25" customHeight="1">
      <c r="A90" s="3" t="s">
        <v>168</v>
      </c>
      <c r="B90" s="4" t="s">
        <v>169</v>
      </c>
      <c r="C90" s="3" t="s">
        <v>9</v>
      </c>
      <c r="D90" s="6">
        <v>3175</v>
      </c>
      <c r="E90" s="6">
        <v>3810</v>
      </c>
    </row>
    <row r="91" spans="1:5" ht="11.25" customHeight="1">
      <c r="A91" s="3" t="s">
        <v>170</v>
      </c>
      <c r="B91" s="4" t="s">
        <v>171</v>
      </c>
      <c r="C91" s="3" t="s">
        <v>9</v>
      </c>
      <c r="D91" s="6">
        <v>2581</v>
      </c>
      <c r="E91" s="6">
        <v>3097.2</v>
      </c>
    </row>
    <row r="92" spans="1:5" ht="11.25" customHeight="1">
      <c r="A92" s="3" t="s">
        <v>172</v>
      </c>
      <c r="B92" s="4" t="s">
        <v>173</v>
      </c>
      <c r="C92" s="3" t="s">
        <v>9</v>
      </c>
      <c r="D92" s="6">
        <v>2925</v>
      </c>
      <c r="E92" s="6">
        <v>3510</v>
      </c>
    </row>
    <row r="93" spans="1:5" ht="11.25" customHeight="1">
      <c r="A93" s="3" t="s">
        <v>174</v>
      </c>
      <c r="B93" s="4" t="s">
        <v>175</v>
      </c>
      <c r="C93" s="3" t="s">
        <v>9</v>
      </c>
      <c r="D93" s="6">
        <v>2925</v>
      </c>
      <c r="E93" s="6">
        <v>3510</v>
      </c>
    </row>
    <row r="94" spans="1:5" ht="11.25" customHeight="1">
      <c r="A94" s="3" t="s">
        <v>176</v>
      </c>
      <c r="B94" s="4" t="s">
        <v>177</v>
      </c>
      <c r="C94" s="3" t="s">
        <v>9</v>
      </c>
      <c r="D94" s="6">
        <v>2925</v>
      </c>
      <c r="E94" s="6">
        <v>3510</v>
      </c>
    </row>
    <row r="95" spans="1:5" ht="11.25" customHeight="1">
      <c r="A95" s="3" t="s">
        <v>178</v>
      </c>
      <c r="B95" s="4" t="s">
        <v>179</v>
      </c>
      <c r="C95" s="3" t="s">
        <v>9</v>
      </c>
      <c r="D95" s="6">
        <v>2925</v>
      </c>
      <c r="E95" s="6">
        <v>3510</v>
      </c>
    </row>
    <row r="96" spans="1:5" ht="11.25" customHeight="1">
      <c r="A96" s="3" t="s">
        <v>180</v>
      </c>
      <c r="B96" s="4" t="s">
        <v>181</v>
      </c>
      <c r="C96" s="3" t="s">
        <v>9</v>
      </c>
      <c r="D96" s="6">
        <v>3218</v>
      </c>
      <c r="E96" s="6">
        <v>3861.6</v>
      </c>
    </row>
    <row r="97" spans="1:5" ht="11.25" customHeight="1">
      <c r="A97" s="3" t="s">
        <v>182</v>
      </c>
      <c r="B97" s="4" t="s">
        <v>183</v>
      </c>
      <c r="C97" s="3" t="s">
        <v>9</v>
      </c>
      <c r="D97" s="6">
        <v>2925</v>
      </c>
      <c r="E97" s="6">
        <v>3510</v>
      </c>
    </row>
    <row r="98" spans="1:5" ht="11.25" customHeight="1">
      <c r="A98" s="3" t="s">
        <v>184</v>
      </c>
      <c r="B98" s="4" t="s">
        <v>185</v>
      </c>
      <c r="C98" s="3" t="s">
        <v>9</v>
      </c>
      <c r="D98" s="6">
        <v>2041</v>
      </c>
      <c r="E98" s="6">
        <v>2449.2</v>
      </c>
    </row>
    <row r="99" spans="1:5" ht="11.25" customHeight="1">
      <c r="A99" s="3" t="s">
        <v>186</v>
      </c>
      <c r="B99" s="4" t="s">
        <v>187</v>
      </c>
      <c r="C99" s="3" t="s">
        <v>9</v>
      </c>
      <c r="D99" s="6">
        <v>3506</v>
      </c>
      <c r="E99" s="6">
        <v>4207.2</v>
      </c>
    </row>
    <row r="100" spans="1:5" ht="11.25" customHeight="1">
      <c r="A100" s="45" t="s">
        <v>188</v>
      </c>
      <c r="B100" s="46"/>
      <c r="C100" s="46"/>
      <c r="D100" s="46"/>
      <c r="E100" s="47"/>
    </row>
    <row r="101" spans="1:5" ht="11.25" customHeight="1">
      <c r="A101" s="3" t="s">
        <v>189</v>
      </c>
      <c r="B101" s="4" t="s">
        <v>190</v>
      </c>
      <c r="C101" s="3" t="s">
        <v>9</v>
      </c>
      <c r="D101" s="6">
        <v>1976</v>
      </c>
      <c r="E101" s="6">
        <v>2371.2</v>
      </c>
    </row>
    <row r="102" spans="1:5" ht="11.25" customHeight="1">
      <c r="A102" s="3" t="s">
        <v>191</v>
      </c>
      <c r="B102" s="4" t="s">
        <v>192</v>
      </c>
      <c r="C102" s="3" t="s">
        <v>9</v>
      </c>
      <c r="D102" s="6">
        <v>1776</v>
      </c>
      <c r="E102" s="6">
        <v>2131.2</v>
      </c>
    </row>
    <row r="103" spans="1:5" ht="11.25" customHeight="1">
      <c r="A103" s="3" t="s">
        <v>193</v>
      </c>
      <c r="B103" s="4" t="s">
        <v>194</v>
      </c>
      <c r="C103" s="3" t="s">
        <v>9</v>
      </c>
      <c r="D103" s="6">
        <v>3058</v>
      </c>
      <c r="E103" s="6">
        <v>3669.6</v>
      </c>
    </row>
    <row r="104" spans="1:5" ht="11.25" customHeight="1">
      <c r="A104" s="45" t="s">
        <v>195</v>
      </c>
      <c r="B104" s="46"/>
      <c r="C104" s="46"/>
      <c r="D104" s="46"/>
      <c r="E104" s="47"/>
    </row>
    <row r="105" spans="1:5" ht="11.25" customHeight="1">
      <c r="A105" s="3" t="s">
        <v>196</v>
      </c>
      <c r="B105" s="4" t="s">
        <v>197</v>
      </c>
      <c r="C105" s="3" t="s">
        <v>9</v>
      </c>
      <c r="D105" s="6">
        <v>5297</v>
      </c>
      <c r="E105" s="6">
        <v>6356.4</v>
      </c>
    </row>
    <row r="106" spans="1:5" ht="11.25" customHeight="1">
      <c r="A106" s="45" t="s">
        <v>198</v>
      </c>
      <c r="B106" s="46"/>
      <c r="C106" s="46"/>
      <c r="D106" s="46"/>
      <c r="E106" s="47"/>
    </row>
    <row r="107" spans="1:5" ht="11.25" customHeight="1">
      <c r="A107" s="3" t="s">
        <v>199</v>
      </c>
      <c r="B107" s="4" t="s">
        <v>200</v>
      </c>
      <c r="C107" s="3" t="s">
        <v>9</v>
      </c>
      <c r="D107" s="6">
        <v>2581</v>
      </c>
      <c r="E107" s="6">
        <v>3097.2</v>
      </c>
    </row>
    <row r="108" spans="1:5" ht="11.25" customHeight="1">
      <c r="A108" s="3" t="s">
        <v>201</v>
      </c>
      <c r="B108" s="4" t="s">
        <v>202</v>
      </c>
      <c r="C108" s="3" t="s">
        <v>9</v>
      </c>
      <c r="D108" s="6">
        <v>2581</v>
      </c>
      <c r="E108" s="6">
        <v>3097.2</v>
      </c>
    </row>
    <row r="109" spans="1:5" ht="11.25" customHeight="1">
      <c r="A109" s="3" t="s">
        <v>203</v>
      </c>
      <c r="B109" s="4" t="s">
        <v>204</v>
      </c>
      <c r="C109" s="3" t="s">
        <v>9</v>
      </c>
      <c r="D109" s="6">
        <v>3531</v>
      </c>
      <c r="E109" s="6">
        <v>4237.2</v>
      </c>
    </row>
    <row r="110" spans="1:5" ht="11.25" customHeight="1">
      <c r="A110" s="3" t="s">
        <v>205</v>
      </c>
      <c r="B110" s="4" t="s">
        <v>206</v>
      </c>
      <c r="C110" s="3" t="s">
        <v>9</v>
      </c>
      <c r="D110" s="6">
        <v>3531</v>
      </c>
      <c r="E110" s="6">
        <v>4237.2</v>
      </c>
    </row>
    <row r="111" spans="1:5" ht="11.25" customHeight="1">
      <c r="A111" s="3" t="s">
        <v>207</v>
      </c>
      <c r="B111" s="4" t="s">
        <v>208</v>
      </c>
      <c r="C111" s="3" t="s">
        <v>9</v>
      </c>
      <c r="D111" s="6">
        <v>3332</v>
      </c>
      <c r="E111" s="6">
        <v>3998.4</v>
      </c>
    </row>
    <row r="112" spans="1:5" ht="11.25" customHeight="1">
      <c r="A112" s="3" t="s">
        <v>209</v>
      </c>
      <c r="B112" s="4" t="s">
        <v>210</v>
      </c>
      <c r="C112" s="3" t="s">
        <v>9</v>
      </c>
      <c r="D112" s="6">
        <v>3332</v>
      </c>
      <c r="E112" s="6">
        <v>3998.4</v>
      </c>
    </row>
    <row r="113" spans="1:5" ht="11.25" customHeight="1">
      <c r="A113" s="3" t="s">
        <v>211</v>
      </c>
      <c r="B113" s="4" t="s">
        <v>212</v>
      </c>
      <c r="C113" s="3" t="s">
        <v>9</v>
      </c>
      <c r="D113" s="6">
        <v>3972</v>
      </c>
      <c r="E113" s="6">
        <v>4766.4</v>
      </c>
    </row>
    <row r="114" spans="1:5" ht="11.25" customHeight="1">
      <c r="A114" s="45" t="s">
        <v>213</v>
      </c>
      <c r="B114" s="46"/>
      <c r="C114" s="46"/>
      <c r="D114" s="46"/>
      <c r="E114" s="47"/>
    </row>
    <row r="115" spans="1:5" ht="11.25" customHeight="1">
      <c r="A115" s="3" t="s">
        <v>214</v>
      </c>
      <c r="B115" s="4" t="s">
        <v>215</v>
      </c>
      <c r="C115" s="3" t="s">
        <v>9</v>
      </c>
      <c r="D115" s="6">
        <v>12546</v>
      </c>
      <c r="E115" s="6">
        <v>15055.2</v>
      </c>
    </row>
    <row r="116" spans="1:5" ht="11.25" customHeight="1">
      <c r="A116" s="3" t="s">
        <v>216</v>
      </c>
      <c r="B116" s="4" t="s">
        <v>217</v>
      </c>
      <c r="C116" s="3" t="s">
        <v>9</v>
      </c>
      <c r="D116" s="6">
        <v>14286</v>
      </c>
      <c r="E116" s="6">
        <v>17143.2</v>
      </c>
    </row>
    <row r="117" spans="1:5" ht="11.25" customHeight="1">
      <c r="A117" s="3" t="s">
        <v>218</v>
      </c>
      <c r="B117" s="4" t="s">
        <v>219</v>
      </c>
      <c r="C117" s="3" t="s">
        <v>9</v>
      </c>
      <c r="D117" s="6">
        <v>14286</v>
      </c>
      <c r="E117" s="6">
        <v>17143.2</v>
      </c>
    </row>
    <row r="118" spans="1:5" ht="11.25" customHeight="1">
      <c r="A118" s="3" t="s">
        <v>220</v>
      </c>
      <c r="B118" s="4" t="s">
        <v>221</v>
      </c>
      <c r="C118" s="3" t="s">
        <v>9</v>
      </c>
      <c r="D118" s="6">
        <v>12546</v>
      </c>
      <c r="E118" s="6">
        <v>15055.2</v>
      </c>
    </row>
    <row r="119" spans="1:5" ht="11.25" customHeight="1">
      <c r="A119" s="3" t="s">
        <v>222</v>
      </c>
      <c r="B119" s="4" t="s">
        <v>223</v>
      </c>
      <c r="C119" s="3" t="s">
        <v>9</v>
      </c>
      <c r="D119" s="6">
        <v>12546</v>
      </c>
      <c r="E119" s="6">
        <v>15055.2</v>
      </c>
    </row>
    <row r="120" spans="1:5" ht="11.25" customHeight="1">
      <c r="A120" s="3" t="s">
        <v>224</v>
      </c>
      <c r="B120" s="4" t="s">
        <v>225</v>
      </c>
      <c r="C120" s="3" t="s">
        <v>9</v>
      </c>
      <c r="D120" s="6">
        <v>13022</v>
      </c>
      <c r="E120" s="6">
        <v>15626.4</v>
      </c>
    </row>
    <row r="121" spans="1:5" ht="11.25" customHeight="1">
      <c r="A121" s="3" t="s">
        <v>226</v>
      </c>
      <c r="B121" s="4" t="s">
        <v>227</v>
      </c>
      <c r="C121" s="3" t="s">
        <v>9</v>
      </c>
      <c r="D121" s="6">
        <v>13022</v>
      </c>
      <c r="E121" s="6">
        <v>15626.4</v>
      </c>
    </row>
    <row r="122" spans="1:5" ht="11.25" customHeight="1">
      <c r="A122" s="3" t="s">
        <v>228</v>
      </c>
      <c r="B122" s="4" t="s">
        <v>229</v>
      </c>
      <c r="C122" s="3" t="s">
        <v>9</v>
      </c>
      <c r="D122" s="6">
        <v>17332</v>
      </c>
      <c r="E122" s="6">
        <v>20798.4</v>
      </c>
    </row>
    <row r="123" spans="1:5" ht="11.25" customHeight="1">
      <c r="A123" s="44" t="s">
        <v>230</v>
      </c>
      <c r="B123" s="44"/>
      <c r="C123" s="44"/>
      <c r="D123" s="44"/>
      <c r="E123" s="44"/>
    </row>
    <row r="124" spans="1:5" ht="11.25" customHeight="1">
      <c r="A124" s="3" t="s">
        <v>231</v>
      </c>
      <c r="B124" s="4" t="s">
        <v>232</v>
      </c>
      <c r="C124" s="3" t="s">
        <v>9</v>
      </c>
      <c r="D124" s="6">
        <v>4691</v>
      </c>
      <c r="E124" s="6">
        <v>5629.2</v>
      </c>
    </row>
    <row r="125" spans="1:5" ht="11.25" customHeight="1">
      <c r="A125" s="3" t="s">
        <v>233</v>
      </c>
      <c r="B125" s="4" t="s">
        <v>234</v>
      </c>
      <c r="C125" s="3" t="s">
        <v>9</v>
      </c>
      <c r="D125" s="6">
        <v>4552</v>
      </c>
      <c r="E125" s="6">
        <v>5462.4</v>
      </c>
    </row>
    <row r="126" spans="1:5" ht="11.25" customHeight="1">
      <c r="A126" s="3" t="s">
        <v>235</v>
      </c>
      <c r="B126" s="4" t="s">
        <v>236</v>
      </c>
      <c r="C126" s="3" t="s">
        <v>9</v>
      </c>
      <c r="D126" s="6">
        <v>14160</v>
      </c>
      <c r="E126" s="6">
        <v>16992</v>
      </c>
    </row>
    <row r="127" spans="1:5" ht="11.25" customHeight="1">
      <c r="A127" s="3" t="s">
        <v>237</v>
      </c>
      <c r="B127" s="4" t="s">
        <v>238</v>
      </c>
      <c r="C127" s="3" t="s">
        <v>9</v>
      </c>
      <c r="D127" s="6">
        <v>13555</v>
      </c>
      <c r="E127" s="6">
        <v>16266</v>
      </c>
    </row>
    <row r="128" spans="1:5" ht="11.25" customHeight="1">
      <c r="A128" s="3" t="s">
        <v>239</v>
      </c>
      <c r="B128" s="4" t="s">
        <v>240</v>
      </c>
      <c r="C128" s="3" t="s">
        <v>9</v>
      </c>
      <c r="D128" s="6">
        <v>7185</v>
      </c>
      <c r="E128" s="6">
        <v>8622</v>
      </c>
    </row>
    <row r="129" spans="1:5" ht="11.25" customHeight="1">
      <c r="A129" s="3" t="s">
        <v>241</v>
      </c>
      <c r="B129" s="4" t="s">
        <v>242</v>
      </c>
      <c r="C129" s="3" t="s">
        <v>9</v>
      </c>
      <c r="D129" s="6">
        <v>6124</v>
      </c>
      <c r="E129" s="6">
        <v>7348.8</v>
      </c>
    </row>
    <row r="130" spans="1:5" ht="11.25" customHeight="1">
      <c r="A130" s="45" t="s">
        <v>243</v>
      </c>
      <c r="B130" s="46"/>
      <c r="C130" s="46"/>
      <c r="D130" s="46"/>
      <c r="E130" s="47"/>
    </row>
    <row r="131" spans="1:5" ht="11.25" customHeight="1">
      <c r="A131" s="3" t="s">
        <v>244</v>
      </c>
      <c r="B131" s="4" t="s">
        <v>245</v>
      </c>
      <c r="C131" s="3" t="s">
        <v>9</v>
      </c>
      <c r="D131" s="6">
        <v>2824</v>
      </c>
      <c r="E131" s="6">
        <v>3388.8</v>
      </c>
    </row>
    <row r="132" spans="1:5" ht="11.25" customHeight="1">
      <c r="A132" s="3" t="s">
        <v>246</v>
      </c>
      <c r="B132" s="4" t="s">
        <v>247</v>
      </c>
      <c r="C132" s="3" t="s">
        <v>9</v>
      </c>
      <c r="D132" s="6">
        <v>3153</v>
      </c>
      <c r="E132" s="6">
        <v>3783.6</v>
      </c>
    </row>
    <row r="133" spans="1:5" ht="11.25" customHeight="1">
      <c r="A133" s="3" t="s">
        <v>248</v>
      </c>
      <c r="B133" s="4" t="s">
        <v>249</v>
      </c>
      <c r="C133" s="3" t="s">
        <v>9</v>
      </c>
      <c r="D133" s="6">
        <v>2662</v>
      </c>
      <c r="E133" s="6">
        <v>3194.4</v>
      </c>
    </row>
    <row r="134" spans="1:5" ht="11.25" customHeight="1">
      <c r="A134" s="3" t="s">
        <v>250</v>
      </c>
      <c r="B134" s="4" t="s">
        <v>251</v>
      </c>
      <c r="C134" s="3" t="s">
        <v>9</v>
      </c>
      <c r="D134" s="6">
        <v>1998</v>
      </c>
      <c r="E134" s="6">
        <v>2397.6</v>
      </c>
    </row>
    <row r="135" spans="1:5" ht="11.25" customHeight="1">
      <c r="A135" s="3" t="s">
        <v>252</v>
      </c>
      <c r="B135" s="4" t="s">
        <v>253</v>
      </c>
      <c r="C135" s="3" t="s">
        <v>9</v>
      </c>
      <c r="D135" s="6">
        <v>2579</v>
      </c>
      <c r="E135" s="6">
        <v>3094.8</v>
      </c>
    </row>
    <row r="136" spans="1:5" ht="11.25" customHeight="1">
      <c r="A136" s="3" t="s">
        <v>254</v>
      </c>
      <c r="B136" s="4" t="s">
        <v>255</v>
      </c>
      <c r="C136" s="3" t="s">
        <v>9</v>
      </c>
      <c r="D136" s="6">
        <v>3298</v>
      </c>
      <c r="E136" s="6">
        <v>3957.6</v>
      </c>
    </row>
    <row r="137" spans="1:5" ht="11.25" customHeight="1">
      <c r="A137" s="3" t="s">
        <v>256</v>
      </c>
      <c r="B137" s="4" t="s">
        <v>257</v>
      </c>
      <c r="C137" s="3" t="s">
        <v>9</v>
      </c>
      <c r="D137" s="6">
        <v>3678</v>
      </c>
      <c r="E137" s="6">
        <v>4413.6</v>
      </c>
    </row>
    <row r="138" spans="1:5" ht="11.25" customHeight="1">
      <c r="A138" s="3" t="s">
        <v>258</v>
      </c>
      <c r="B138" s="4" t="s">
        <v>259</v>
      </c>
      <c r="C138" s="3" t="s">
        <v>9</v>
      </c>
      <c r="D138" s="6">
        <v>2956</v>
      </c>
      <c r="E138" s="6">
        <v>3547.2</v>
      </c>
    </row>
    <row r="139" spans="1:5" ht="11.25" customHeight="1">
      <c r="A139" s="3" t="s">
        <v>260</v>
      </c>
      <c r="B139" s="4" t="s">
        <v>261</v>
      </c>
      <c r="C139" s="3" t="s">
        <v>9</v>
      </c>
      <c r="D139" s="6">
        <v>3540</v>
      </c>
      <c r="E139" s="6">
        <v>4248</v>
      </c>
    </row>
    <row r="140" spans="1:5" ht="11.25" customHeight="1">
      <c r="A140" s="3" t="s">
        <v>262</v>
      </c>
      <c r="B140" s="4" t="s">
        <v>263</v>
      </c>
      <c r="C140" s="3" t="s">
        <v>9</v>
      </c>
      <c r="D140" s="6">
        <v>3694</v>
      </c>
      <c r="E140" s="6">
        <v>4432.8</v>
      </c>
    </row>
    <row r="141" spans="1:5" ht="11.25" customHeight="1">
      <c r="A141" s="3" t="s">
        <v>264</v>
      </c>
      <c r="B141" s="4" t="s">
        <v>265</v>
      </c>
      <c r="C141" s="3" t="s">
        <v>9</v>
      </c>
      <c r="D141" s="6">
        <v>3227</v>
      </c>
      <c r="E141" s="6">
        <v>3872.4</v>
      </c>
    </row>
    <row r="142" spans="1:5" ht="11.25" customHeight="1">
      <c r="A142" s="45" t="s">
        <v>266</v>
      </c>
      <c r="B142" s="46"/>
      <c r="C142" s="46"/>
      <c r="D142" s="46"/>
      <c r="E142" s="47"/>
    </row>
    <row r="143" spans="1:5" ht="11.25" customHeight="1">
      <c r="A143" s="3" t="s">
        <v>267</v>
      </c>
      <c r="B143" s="4" t="s">
        <v>268</v>
      </c>
      <c r="C143" s="3" t="s">
        <v>9</v>
      </c>
      <c r="D143" s="6">
        <v>3566</v>
      </c>
      <c r="E143" s="6">
        <v>4279.2</v>
      </c>
    </row>
    <row r="144" spans="1:5" ht="11.25" customHeight="1">
      <c r="A144" s="3" t="s">
        <v>269</v>
      </c>
      <c r="B144" s="4" t="s">
        <v>270</v>
      </c>
      <c r="C144" s="3" t="s">
        <v>9</v>
      </c>
      <c r="D144" s="5">
        <v>557</v>
      </c>
      <c r="E144" s="5">
        <v>668.4</v>
      </c>
    </row>
    <row r="145" spans="1:5" ht="11.25" customHeight="1">
      <c r="A145" s="3" t="s">
        <v>271</v>
      </c>
      <c r="B145" s="4" t="s">
        <v>272</v>
      </c>
      <c r="C145" s="3" t="s">
        <v>9</v>
      </c>
      <c r="D145" s="6">
        <v>1040</v>
      </c>
      <c r="E145" s="6">
        <v>1248</v>
      </c>
    </row>
    <row r="146" spans="1:5" ht="11.25" customHeight="1">
      <c r="A146" s="3" t="s">
        <v>273</v>
      </c>
      <c r="B146" s="4" t="s">
        <v>274</v>
      </c>
      <c r="C146" s="3" t="s">
        <v>9</v>
      </c>
      <c r="D146" s="5">
        <v>794</v>
      </c>
      <c r="E146" s="5">
        <v>952.8</v>
      </c>
    </row>
    <row r="147" spans="1:5" ht="11.25" customHeight="1">
      <c r="A147" s="3" t="s">
        <v>275</v>
      </c>
      <c r="B147" s="4" t="s">
        <v>276</v>
      </c>
      <c r="C147" s="3" t="s">
        <v>9</v>
      </c>
      <c r="D147" s="5">
        <v>635</v>
      </c>
      <c r="E147" s="5">
        <v>762</v>
      </c>
    </row>
    <row r="148" spans="1:5" ht="11.25" customHeight="1">
      <c r="A148" s="3" t="s">
        <v>277</v>
      </c>
      <c r="B148" s="4" t="s">
        <v>278</v>
      </c>
      <c r="C148" s="3" t="s">
        <v>9</v>
      </c>
      <c r="D148" s="5">
        <v>908</v>
      </c>
      <c r="E148" s="6">
        <v>1089.6</v>
      </c>
    </row>
    <row r="149" spans="1:5" ht="11.25" customHeight="1">
      <c r="A149" s="3" t="s">
        <v>279</v>
      </c>
      <c r="B149" s="4" t="s">
        <v>280</v>
      </c>
      <c r="C149" s="3" t="s">
        <v>9</v>
      </c>
      <c r="D149" s="5">
        <v>908</v>
      </c>
      <c r="E149" s="6">
        <v>1089.6</v>
      </c>
    </row>
    <row r="150" spans="1:5" ht="11.25" customHeight="1">
      <c r="A150" s="3" t="s">
        <v>281</v>
      </c>
      <c r="B150" s="4" t="s">
        <v>282</v>
      </c>
      <c r="C150" s="3" t="s">
        <v>9</v>
      </c>
      <c r="D150" s="6">
        <v>2001</v>
      </c>
      <c r="E150" s="6">
        <v>2401.2</v>
      </c>
    </row>
    <row r="151" spans="1:5" ht="11.25" customHeight="1">
      <c r="A151" s="3" t="s">
        <v>283</v>
      </c>
      <c r="B151" s="4" t="s">
        <v>284</v>
      </c>
      <c r="C151" s="3" t="s">
        <v>9</v>
      </c>
      <c r="D151" s="6">
        <v>1913</v>
      </c>
      <c r="E151" s="6">
        <v>2295.6</v>
      </c>
    </row>
    <row r="152" spans="1:5" ht="11.25" customHeight="1">
      <c r="A152" s="3" t="s">
        <v>285</v>
      </c>
      <c r="B152" s="4" t="s">
        <v>286</v>
      </c>
      <c r="C152" s="3" t="s">
        <v>9</v>
      </c>
      <c r="D152" s="6">
        <v>2301</v>
      </c>
      <c r="E152" s="6">
        <v>2761.2</v>
      </c>
    </row>
    <row r="153" spans="1:5" ht="11.25" customHeight="1">
      <c r="A153" s="3" t="s">
        <v>287</v>
      </c>
      <c r="B153" s="4" t="s">
        <v>288</v>
      </c>
      <c r="C153" s="3" t="s">
        <v>9</v>
      </c>
      <c r="D153" s="6">
        <v>1997</v>
      </c>
      <c r="E153" s="6">
        <v>2396.4</v>
      </c>
    </row>
    <row r="154" spans="1:5" ht="11.25" customHeight="1">
      <c r="A154" s="45" t="s">
        <v>289</v>
      </c>
      <c r="B154" s="46"/>
      <c r="C154" s="46"/>
      <c r="D154" s="46"/>
      <c r="E154" s="47"/>
    </row>
    <row r="155" spans="1:5" ht="11.25" customHeight="1">
      <c r="A155" s="3" t="s">
        <v>290</v>
      </c>
      <c r="B155" s="4" t="s">
        <v>291</v>
      </c>
      <c r="C155" s="3" t="s">
        <v>9</v>
      </c>
      <c r="D155" s="6">
        <v>3366</v>
      </c>
      <c r="E155" s="6">
        <v>4039.2</v>
      </c>
    </row>
    <row r="156" spans="1:5" ht="11.25" customHeight="1">
      <c r="A156" s="3" t="s">
        <v>292</v>
      </c>
      <c r="B156" s="4" t="s">
        <v>293</v>
      </c>
      <c r="C156" s="3" t="s">
        <v>9</v>
      </c>
      <c r="D156" s="6">
        <v>3366</v>
      </c>
      <c r="E156" s="6">
        <v>4039.2</v>
      </c>
    </row>
    <row r="157" spans="1:5" ht="11.25" customHeight="1">
      <c r="A157" s="3" t="s">
        <v>294</v>
      </c>
      <c r="B157" s="4" t="s">
        <v>295</v>
      </c>
      <c r="C157" s="3" t="s">
        <v>9</v>
      </c>
      <c r="D157" s="6">
        <v>2509</v>
      </c>
      <c r="E157" s="6">
        <v>3010.8</v>
      </c>
    </row>
    <row r="158" spans="1:5" ht="11.25" customHeight="1">
      <c r="A158" s="3" t="s">
        <v>296</v>
      </c>
      <c r="B158" s="4" t="s">
        <v>297</v>
      </c>
      <c r="C158" s="3" t="s">
        <v>9</v>
      </c>
      <c r="D158" s="6">
        <v>2215</v>
      </c>
      <c r="E158" s="6">
        <v>2658</v>
      </c>
    </row>
    <row r="159" spans="1:5" ht="11.25" customHeight="1">
      <c r="A159" s="3" t="s">
        <v>298</v>
      </c>
      <c r="B159" s="4" t="s">
        <v>299</v>
      </c>
      <c r="C159" s="3" t="s">
        <v>9</v>
      </c>
      <c r="D159" s="6">
        <v>2869</v>
      </c>
      <c r="E159" s="6">
        <v>3442.8</v>
      </c>
    </row>
    <row r="160" spans="1:5" ht="11.25" customHeight="1">
      <c r="A160" s="45" t="s">
        <v>300</v>
      </c>
      <c r="B160" s="46"/>
      <c r="C160" s="46"/>
      <c r="D160" s="46"/>
      <c r="E160" s="47"/>
    </row>
    <row r="161" spans="1:5" ht="22.5" customHeight="1">
      <c r="A161" s="3" t="s">
        <v>301</v>
      </c>
      <c r="B161" s="4" t="s">
        <v>700</v>
      </c>
      <c r="C161" s="3" t="s">
        <v>9</v>
      </c>
      <c r="D161" s="6">
        <v>1551</v>
      </c>
      <c r="E161" s="6">
        <v>1861.2</v>
      </c>
    </row>
    <row r="162" spans="1:5" ht="22.5" customHeight="1">
      <c r="A162" s="3" t="s">
        <v>302</v>
      </c>
      <c r="B162" s="4" t="s">
        <v>701</v>
      </c>
      <c r="C162" s="3" t="s">
        <v>9</v>
      </c>
      <c r="D162" s="6">
        <v>1439</v>
      </c>
      <c r="E162" s="6">
        <v>1726.8</v>
      </c>
    </row>
    <row r="163" spans="1:5" ht="22.5" customHeight="1">
      <c r="A163" s="3" t="s">
        <v>303</v>
      </c>
      <c r="B163" s="4" t="s">
        <v>699</v>
      </c>
      <c r="C163" s="3" t="s">
        <v>9</v>
      </c>
      <c r="D163" s="6">
        <v>1401</v>
      </c>
      <c r="E163" s="6">
        <v>1681.2</v>
      </c>
    </row>
    <row r="164" spans="1:5" ht="22.5" customHeight="1">
      <c r="A164" s="3" t="s">
        <v>304</v>
      </c>
      <c r="B164" s="4" t="s">
        <v>702</v>
      </c>
      <c r="C164" s="3" t="s">
        <v>9</v>
      </c>
      <c r="D164" s="6">
        <v>1280</v>
      </c>
      <c r="E164" s="6">
        <v>1536</v>
      </c>
    </row>
    <row r="165" spans="1:5" ht="22.5" customHeight="1">
      <c r="A165" s="3" t="s">
        <v>305</v>
      </c>
      <c r="B165" s="4" t="s">
        <v>703</v>
      </c>
      <c r="C165" s="3" t="s">
        <v>9</v>
      </c>
      <c r="D165" s="6">
        <v>1782</v>
      </c>
      <c r="E165" s="6">
        <v>2138.4</v>
      </c>
    </row>
    <row r="166" spans="1:5" ht="11.25" customHeight="1">
      <c r="A166" s="45" t="s">
        <v>306</v>
      </c>
      <c r="B166" s="46"/>
      <c r="C166" s="46"/>
      <c r="D166" s="46"/>
      <c r="E166" s="47"/>
    </row>
    <row r="167" spans="1:5" ht="11.25" customHeight="1">
      <c r="A167" s="3" t="s">
        <v>307</v>
      </c>
      <c r="B167" s="4" t="s">
        <v>308</v>
      </c>
      <c r="C167" s="3" t="s">
        <v>9</v>
      </c>
      <c r="D167" s="5">
        <v>486</v>
      </c>
      <c r="E167" s="5">
        <v>583.2</v>
      </c>
    </row>
    <row r="168" spans="1:5" ht="11.25" customHeight="1">
      <c r="A168" s="3" t="s">
        <v>309</v>
      </c>
      <c r="B168" s="4" t="s">
        <v>310</v>
      </c>
      <c r="C168" s="3" t="s">
        <v>9</v>
      </c>
      <c r="D168" s="5">
        <v>486</v>
      </c>
      <c r="E168" s="5">
        <v>583.2</v>
      </c>
    </row>
    <row r="169" spans="1:5" ht="11.25" customHeight="1">
      <c r="A169" s="3" t="s">
        <v>311</v>
      </c>
      <c r="B169" s="4" t="s">
        <v>312</v>
      </c>
      <c r="C169" s="3" t="s">
        <v>9</v>
      </c>
      <c r="D169" s="5">
        <v>486</v>
      </c>
      <c r="E169" s="5">
        <v>583.2</v>
      </c>
    </row>
    <row r="170" spans="1:5" ht="11.25" customHeight="1">
      <c r="A170" s="3" t="s">
        <v>313</v>
      </c>
      <c r="B170" s="4" t="s">
        <v>314</v>
      </c>
      <c r="C170" s="3" t="s">
        <v>9</v>
      </c>
      <c r="D170" s="5">
        <v>486</v>
      </c>
      <c r="E170" s="5">
        <v>583.2</v>
      </c>
    </row>
    <row r="171" spans="1:5" ht="11.25" customHeight="1">
      <c r="A171" s="3" t="s">
        <v>315</v>
      </c>
      <c r="B171" s="4" t="s">
        <v>316</v>
      </c>
      <c r="C171" s="3" t="s">
        <v>9</v>
      </c>
      <c r="D171" s="5">
        <v>486</v>
      </c>
      <c r="E171" s="5">
        <v>583.2</v>
      </c>
    </row>
    <row r="172" spans="1:5" ht="11.25" customHeight="1">
      <c r="A172" s="3" t="s">
        <v>317</v>
      </c>
      <c r="B172" s="4" t="s">
        <v>318</v>
      </c>
      <c r="C172" s="3" t="s">
        <v>9</v>
      </c>
      <c r="D172" s="5">
        <v>486</v>
      </c>
      <c r="E172" s="5">
        <v>583.2</v>
      </c>
    </row>
    <row r="173" spans="1:5" ht="11.25" customHeight="1">
      <c r="A173" s="3" t="s">
        <v>319</v>
      </c>
      <c r="B173" s="4" t="s">
        <v>320</v>
      </c>
      <c r="C173" s="3" t="s">
        <v>9</v>
      </c>
      <c r="D173" s="5">
        <v>486</v>
      </c>
      <c r="E173" s="5">
        <v>583.2</v>
      </c>
    </row>
    <row r="174" spans="1:5" ht="11.25" customHeight="1">
      <c r="A174" s="3" t="s">
        <v>321</v>
      </c>
      <c r="B174" s="4" t="s">
        <v>322</v>
      </c>
      <c r="C174" s="3" t="s">
        <v>9</v>
      </c>
      <c r="D174" s="5">
        <v>486</v>
      </c>
      <c r="E174" s="5">
        <v>583.2</v>
      </c>
    </row>
    <row r="175" spans="1:5" ht="11.25" customHeight="1">
      <c r="A175" s="3" t="s">
        <v>323</v>
      </c>
      <c r="B175" s="4" t="s">
        <v>324</v>
      </c>
      <c r="C175" s="3" t="s">
        <v>9</v>
      </c>
      <c r="D175" s="5">
        <v>486</v>
      </c>
      <c r="E175" s="5">
        <v>583.2</v>
      </c>
    </row>
    <row r="176" spans="1:5" ht="11.25" customHeight="1">
      <c r="A176" s="3" t="s">
        <v>325</v>
      </c>
      <c r="B176" s="4" t="s">
        <v>326</v>
      </c>
      <c r="C176" s="3" t="s">
        <v>9</v>
      </c>
      <c r="D176" s="5">
        <v>486</v>
      </c>
      <c r="E176" s="5">
        <v>583.2</v>
      </c>
    </row>
    <row r="177" spans="1:5" ht="11.25" customHeight="1">
      <c r="A177" s="3" t="s">
        <v>327</v>
      </c>
      <c r="B177" s="4" t="s">
        <v>328</v>
      </c>
      <c r="C177" s="3" t="s">
        <v>9</v>
      </c>
      <c r="D177" s="5">
        <v>486</v>
      </c>
      <c r="E177" s="5">
        <v>583.2</v>
      </c>
    </row>
    <row r="178" spans="1:5" ht="11.25" customHeight="1">
      <c r="A178" s="3" t="s">
        <v>329</v>
      </c>
      <c r="B178" s="4" t="s">
        <v>330</v>
      </c>
      <c r="C178" s="3" t="s">
        <v>9</v>
      </c>
      <c r="D178" s="5">
        <v>486</v>
      </c>
      <c r="E178" s="5">
        <v>583.2</v>
      </c>
    </row>
    <row r="179" spans="1:5" ht="11.25" customHeight="1">
      <c r="A179" s="3" t="s">
        <v>331</v>
      </c>
      <c r="B179" s="4" t="s">
        <v>332</v>
      </c>
      <c r="C179" s="3" t="s">
        <v>9</v>
      </c>
      <c r="D179" s="6">
        <v>1141</v>
      </c>
      <c r="E179" s="6">
        <v>1369.2</v>
      </c>
    </row>
    <row r="180" spans="1:5" ht="11.25" customHeight="1">
      <c r="A180" s="3" t="s">
        <v>333</v>
      </c>
      <c r="B180" s="4" t="s">
        <v>334</v>
      </c>
      <c r="C180" s="3" t="s">
        <v>9</v>
      </c>
      <c r="D180" s="6">
        <v>1141</v>
      </c>
      <c r="E180" s="6">
        <v>1369.2</v>
      </c>
    </row>
    <row r="181" spans="1:5" ht="11.25" customHeight="1">
      <c r="A181" s="3" t="s">
        <v>335</v>
      </c>
      <c r="B181" s="4" t="s">
        <v>336</v>
      </c>
      <c r="C181" s="3" t="s">
        <v>9</v>
      </c>
      <c r="D181" s="6">
        <v>1141</v>
      </c>
      <c r="E181" s="6">
        <v>1369.2</v>
      </c>
    </row>
    <row r="182" spans="1:5" ht="11.25" customHeight="1">
      <c r="A182" s="3" t="s">
        <v>337</v>
      </c>
      <c r="B182" s="4" t="s">
        <v>338</v>
      </c>
      <c r="C182" s="3" t="s">
        <v>9</v>
      </c>
      <c r="D182" s="6">
        <v>1141</v>
      </c>
      <c r="E182" s="6">
        <v>1369.2</v>
      </c>
    </row>
    <row r="183" spans="1:5" ht="11.25" customHeight="1">
      <c r="A183" s="3" t="s">
        <v>339</v>
      </c>
      <c r="B183" s="4" t="s">
        <v>340</v>
      </c>
      <c r="C183" s="3" t="s">
        <v>9</v>
      </c>
      <c r="D183" s="6">
        <v>1141</v>
      </c>
      <c r="E183" s="6">
        <v>1369.2</v>
      </c>
    </row>
    <row r="184" spans="1:5" ht="11.25" customHeight="1">
      <c r="A184" s="3" t="s">
        <v>341</v>
      </c>
      <c r="B184" s="4" t="s">
        <v>342</v>
      </c>
      <c r="C184" s="3" t="s">
        <v>9</v>
      </c>
      <c r="D184" s="6">
        <v>1141</v>
      </c>
      <c r="E184" s="6">
        <v>1369.2</v>
      </c>
    </row>
    <row r="185" spans="1:5" ht="11.25" customHeight="1">
      <c r="A185" s="3" t="s">
        <v>343</v>
      </c>
      <c r="B185" s="4" t="s">
        <v>344</v>
      </c>
      <c r="C185" s="3" t="s">
        <v>9</v>
      </c>
      <c r="D185" s="6">
        <v>1141</v>
      </c>
      <c r="E185" s="6">
        <v>1369.2</v>
      </c>
    </row>
    <row r="186" spans="1:5" ht="11.25" customHeight="1">
      <c r="A186" s="3" t="s">
        <v>345</v>
      </c>
      <c r="B186" s="4" t="s">
        <v>346</v>
      </c>
      <c r="C186" s="3" t="s">
        <v>9</v>
      </c>
      <c r="D186" s="6">
        <v>1178</v>
      </c>
      <c r="E186" s="6">
        <v>1413.6</v>
      </c>
    </row>
    <row r="187" spans="1:5" ht="11.25" customHeight="1">
      <c r="A187" s="3" t="s">
        <v>347</v>
      </c>
      <c r="B187" s="4" t="s">
        <v>348</v>
      </c>
      <c r="C187" s="3" t="s">
        <v>9</v>
      </c>
      <c r="D187" s="6">
        <v>1178</v>
      </c>
      <c r="E187" s="6">
        <v>1413.6</v>
      </c>
    </row>
    <row r="188" spans="1:5" ht="11.25" customHeight="1">
      <c r="A188" s="3" t="s">
        <v>349</v>
      </c>
      <c r="B188" s="4" t="s">
        <v>350</v>
      </c>
      <c r="C188" s="3" t="s">
        <v>9</v>
      </c>
      <c r="D188" s="6">
        <v>1178</v>
      </c>
      <c r="E188" s="6">
        <v>1413.6</v>
      </c>
    </row>
    <row r="189" spans="1:5" ht="11.25" customHeight="1">
      <c r="A189" s="3" t="s">
        <v>351</v>
      </c>
      <c r="B189" s="4" t="s">
        <v>352</v>
      </c>
      <c r="C189" s="3" t="s">
        <v>9</v>
      </c>
      <c r="D189" s="6">
        <v>1178</v>
      </c>
      <c r="E189" s="6">
        <v>1413.6</v>
      </c>
    </row>
    <row r="190" spans="1:5" ht="11.25" customHeight="1">
      <c r="A190" s="3" t="s">
        <v>353</v>
      </c>
      <c r="B190" s="4" t="s">
        <v>354</v>
      </c>
      <c r="C190" s="3" t="s">
        <v>9</v>
      </c>
      <c r="D190" s="6">
        <v>1178</v>
      </c>
      <c r="E190" s="6">
        <v>1413.6</v>
      </c>
    </row>
    <row r="191" spans="1:5" ht="11.25" customHeight="1">
      <c r="A191" s="3" t="s">
        <v>355</v>
      </c>
      <c r="B191" s="4" t="s">
        <v>356</v>
      </c>
      <c r="C191" s="3" t="s">
        <v>9</v>
      </c>
      <c r="D191" s="6">
        <v>1178</v>
      </c>
      <c r="E191" s="6">
        <v>1413.6</v>
      </c>
    </row>
    <row r="192" spans="1:5" ht="11.25" customHeight="1">
      <c r="A192" s="45" t="s">
        <v>357</v>
      </c>
      <c r="B192" s="46"/>
      <c r="C192" s="46"/>
      <c r="D192" s="46"/>
      <c r="E192" s="47"/>
    </row>
    <row r="193" spans="1:5" ht="11.25" customHeight="1">
      <c r="A193" s="3" t="s">
        <v>358</v>
      </c>
      <c r="B193" s="4" t="s">
        <v>359</v>
      </c>
      <c r="C193" s="3" t="s">
        <v>9</v>
      </c>
      <c r="D193" s="6">
        <v>16094</v>
      </c>
      <c r="E193" s="6">
        <v>19312.8</v>
      </c>
    </row>
    <row r="194" spans="1:5" ht="11.25" customHeight="1">
      <c r="A194" s="3" t="s">
        <v>360</v>
      </c>
      <c r="B194" s="4" t="s">
        <v>361</v>
      </c>
      <c r="C194" s="3" t="s">
        <v>9</v>
      </c>
      <c r="D194" s="6">
        <v>16606</v>
      </c>
      <c r="E194" s="6">
        <v>19927.2</v>
      </c>
    </row>
    <row r="195" spans="1:5" ht="11.25" customHeight="1">
      <c r="A195" s="45" t="s">
        <v>362</v>
      </c>
      <c r="B195" s="46"/>
      <c r="C195" s="46"/>
      <c r="D195" s="46"/>
      <c r="E195" s="47"/>
    </row>
    <row r="196" spans="1:5" ht="11.25" customHeight="1">
      <c r="A196" s="3" t="s">
        <v>363</v>
      </c>
      <c r="B196" s="4" t="s">
        <v>364</v>
      </c>
      <c r="C196" s="3" t="s">
        <v>9</v>
      </c>
      <c r="D196" s="6">
        <v>12054</v>
      </c>
      <c r="E196" s="6">
        <v>14464.8</v>
      </c>
    </row>
    <row r="197" spans="1:5" ht="11.25" customHeight="1">
      <c r="A197" s="3" t="s">
        <v>365</v>
      </c>
      <c r="B197" s="4" t="s">
        <v>366</v>
      </c>
      <c r="C197" s="3" t="s">
        <v>9</v>
      </c>
      <c r="D197" s="6">
        <v>12054</v>
      </c>
      <c r="E197" s="6">
        <v>14464.8</v>
      </c>
    </row>
    <row r="198" spans="1:5" ht="11.25" customHeight="1">
      <c r="A198" s="45" t="s">
        <v>367</v>
      </c>
      <c r="B198" s="46"/>
      <c r="C198" s="46"/>
      <c r="D198" s="46"/>
      <c r="E198" s="47"/>
    </row>
    <row r="199" spans="1:5" ht="11.25" customHeight="1">
      <c r="A199" s="3" t="s">
        <v>368</v>
      </c>
      <c r="B199" s="4" t="s">
        <v>369</v>
      </c>
      <c r="C199" s="3" t="s">
        <v>9</v>
      </c>
      <c r="D199" s="6">
        <v>6467</v>
      </c>
      <c r="E199" s="6">
        <v>7760.4</v>
      </c>
    </row>
    <row r="200" spans="1:5" ht="11.25" customHeight="1">
      <c r="A200" s="3" t="s">
        <v>370</v>
      </c>
      <c r="B200" s="4" t="s">
        <v>371</v>
      </c>
      <c r="C200" s="3" t="s">
        <v>9</v>
      </c>
      <c r="D200" s="6">
        <v>5533</v>
      </c>
      <c r="E200" s="6">
        <v>6639.6</v>
      </c>
    </row>
    <row r="201" spans="1:5" ht="11.25" customHeight="1">
      <c r="A201" s="45" t="s">
        <v>372</v>
      </c>
      <c r="B201" s="46"/>
      <c r="C201" s="46"/>
      <c r="D201" s="46"/>
      <c r="E201" s="47"/>
    </row>
    <row r="202" spans="1:5" ht="11.25" customHeight="1">
      <c r="A202" s="3" t="s">
        <v>373</v>
      </c>
      <c r="B202" s="4" t="s">
        <v>374</v>
      </c>
      <c r="C202" s="3" t="s">
        <v>9</v>
      </c>
      <c r="D202" s="5">
        <v>234</v>
      </c>
      <c r="E202" s="5">
        <v>280.8</v>
      </c>
    </row>
    <row r="203" spans="1:5" ht="11.25" customHeight="1">
      <c r="A203" s="3" t="s">
        <v>375</v>
      </c>
      <c r="B203" s="4" t="s">
        <v>376</v>
      </c>
      <c r="C203" s="3" t="s">
        <v>9</v>
      </c>
      <c r="D203" s="5">
        <v>234</v>
      </c>
      <c r="E203" s="5">
        <v>280.8</v>
      </c>
    </row>
    <row r="204" spans="1:5" ht="11.25" customHeight="1">
      <c r="A204" s="3" t="s">
        <v>377</v>
      </c>
      <c r="B204" s="4" t="s">
        <v>378</v>
      </c>
      <c r="C204" s="3" t="s">
        <v>9</v>
      </c>
      <c r="D204" s="5">
        <v>234</v>
      </c>
      <c r="E204" s="5">
        <v>280.8</v>
      </c>
    </row>
    <row r="205" spans="1:5" ht="11.25" customHeight="1">
      <c r="A205" s="3" t="s">
        <v>379</v>
      </c>
      <c r="B205" s="4" t="s">
        <v>380</v>
      </c>
      <c r="C205" s="3" t="s">
        <v>9</v>
      </c>
      <c r="D205" s="5">
        <v>234</v>
      </c>
      <c r="E205" s="5">
        <v>280.8</v>
      </c>
    </row>
    <row r="206" spans="1:5" ht="11.25" customHeight="1">
      <c r="A206" s="3" t="s">
        <v>381</v>
      </c>
      <c r="B206" s="4" t="s">
        <v>382</v>
      </c>
      <c r="C206" s="3" t="s">
        <v>9</v>
      </c>
      <c r="D206" s="5">
        <v>234</v>
      </c>
      <c r="E206" s="5">
        <v>280.8</v>
      </c>
    </row>
    <row r="207" spans="1:5" ht="11.25" customHeight="1">
      <c r="A207" s="45" t="s">
        <v>383</v>
      </c>
      <c r="B207" s="46"/>
      <c r="C207" s="46"/>
      <c r="D207" s="46"/>
      <c r="E207" s="47"/>
    </row>
    <row r="208" spans="1:5" ht="11.25" customHeight="1">
      <c r="A208" s="3" t="s">
        <v>384</v>
      </c>
      <c r="B208" s="4" t="s">
        <v>385</v>
      </c>
      <c r="C208" s="3" t="s">
        <v>386</v>
      </c>
      <c r="D208" s="5">
        <v>60</v>
      </c>
      <c r="E208" s="5">
        <v>72</v>
      </c>
    </row>
    <row r="209" spans="1:5" ht="11.25" customHeight="1">
      <c r="A209" s="3" t="s">
        <v>387</v>
      </c>
      <c r="B209" s="4" t="s">
        <v>388</v>
      </c>
      <c r="C209" s="3" t="s">
        <v>386</v>
      </c>
      <c r="D209" s="5">
        <v>74</v>
      </c>
      <c r="E209" s="5">
        <v>88.8</v>
      </c>
    </row>
    <row r="210" spans="1:5" ht="11.25" customHeight="1">
      <c r="A210" s="3" t="s">
        <v>389</v>
      </c>
      <c r="B210" s="4" t="s">
        <v>390</v>
      </c>
      <c r="C210" s="3" t="s">
        <v>386</v>
      </c>
      <c r="D210" s="5">
        <v>60</v>
      </c>
      <c r="E210" s="5">
        <v>72</v>
      </c>
    </row>
    <row r="211" spans="1:5" ht="11.25" customHeight="1">
      <c r="A211" s="3" t="s">
        <v>391</v>
      </c>
      <c r="B211" s="4" t="s">
        <v>392</v>
      </c>
      <c r="C211" s="3" t="s">
        <v>386</v>
      </c>
      <c r="D211" s="5">
        <v>74</v>
      </c>
      <c r="E211" s="5">
        <v>88.8</v>
      </c>
    </row>
    <row r="212" spans="1:5" ht="11.25" customHeight="1">
      <c r="A212" s="3" t="s">
        <v>393</v>
      </c>
      <c r="B212" s="4" t="s">
        <v>394</v>
      </c>
      <c r="C212" s="3" t="s">
        <v>386</v>
      </c>
      <c r="D212" s="5">
        <v>63</v>
      </c>
      <c r="E212" s="5">
        <v>75.6</v>
      </c>
    </row>
  </sheetData>
  <sheetProtection/>
  <mergeCells count="29">
    <mergeCell ref="A195:E195"/>
    <mergeCell ref="A198:E198"/>
    <mergeCell ref="A201:E201"/>
    <mergeCell ref="A207:E207"/>
    <mergeCell ref="G5:K5"/>
    <mergeCell ref="A130:E130"/>
    <mergeCell ref="A142:E142"/>
    <mergeCell ref="A154:E154"/>
    <mergeCell ref="A160:E160"/>
    <mergeCell ref="A166:E166"/>
    <mergeCell ref="A192:E192"/>
    <mergeCell ref="A88:E88"/>
    <mergeCell ref="A100:E100"/>
    <mergeCell ref="A104:E104"/>
    <mergeCell ref="A106:E106"/>
    <mergeCell ref="A114:E114"/>
    <mergeCell ref="A123:E123"/>
    <mergeCell ref="A39:E39"/>
    <mergeCell ref="A50:E50"/>
    <mergeCell ref="A53:E53"/>
    <mergeCell ref="A72:E72"/>
    <mergeCell ref="A79:E79"/>
    <mergeCell ref="A83:E83"/>
    <mergeCell ref="A3:A4"/>
    <mergeCell ref="B3:B4"/>
    <mergeCell ref="C3:C4"/>
    <mergeCell ref="D3:E3"/>
    <mergeCell ref="A5:E5"/>
    <mergeCell ref="A35:E35"/>
  </mergeCells>
  <printOptions/>
  <pageMargins left="0" right="0" top="0.5511811023622047" bottom="0.5511811023622047" header="0" footer="0"/>
  <pageSetup horizontalDpi="600" verticalDpi="600" orientation="portrait" paperSize="9" r:id="rId2"/>
  <headerFooter>
    <oddFooter xml:space="preserve">&amp;C&amp;"-,полужирный"т/ф:(3852) 28-59-94, 28-59-92, 28-59-91, 28-59-90. www.altayaza.ru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7"/>
  <sheetViews>
    <sheetView zoomScalePageLayoutView="0" workbookViewId="0" topLeftCell="A1">
      <pane ySplit="4" topLeftCell="A199" activePane="bottomLeft" state="frozen"/>
      <selection pane="topLeft" activeCell="A1" sqref="A1"/>
      <selection pane="bottomLeft" activeCell="D211" sqref="D211:D218"/>
    </sheetView>
  </sheetViews>
  <sheetFormatPr defaultColWidth="9.140625" defaultRowHeight="15"/>
  <cols>
    <col min="1" max="1" width="10.7109375" style="35" customWidth="1"/>
    <col min="2" max="2" width="60.7109375" style="35" customWidth="1"/>
    <col min="3" max="3" width="16.7109375" style="35" customWidth="1"/>
    <col min="4" max="4" width="18.421875" style="35" customWidth="1"/>
    <col min="5" max="5" width="8.421875" style="12" bestFit="1" customWidth="1"/>
    <col min="6" max="6" width="9.140625" style="13" customWidth="1"/>
    <col min="7" max="7" width="11.00390625" style="12" customWidth="1"/>
    <col min="8" max="16384" width="9.140625" style="12" customWidth="1"/>
  </cols>
  <sheetData>
    <row r="1" spans="1:4" ht="18">
      <c r="A1" s="49">
        <v>44298</v>
      </c>
      <c r="B1" s="50"/>
      <c r="C1" s="50"/>
      <c r="D1" s="50"/>
    </row>
    <row r="2" spans="1:5" ht="34.5" customHeight="1">
      <c r="A2" s="14"/>
      <c r="B2" s="15" t="s">
        <v>395</v>
      </c>
      <c r="C2" s="14"/>
      <c r="D2" s="14"/>
      <c r="E2" s="16"/>
    </row>
    <row r="3" spans="1:4" ht="18" customHeight="1">
      <c r="A3" s="51" t="s">
        <v>0</v>
      </c>
      <c r="B3" s="51" t="s">
        <v>1</v>
      </c>
      <c r="C3" s="51" t="s">
        <v>396</v>
      </c>
      <c r="D3" s="51"/>
    </row>
    <row r="4" spans="1:6" ht="18">
      <c r="A4" s="51"/>
      <c r="B4" s="51"/>
      <c r="C4" s="17" t="s">
        <v>4</v>
      </c>
      <c r="D4" s="17" t="s">
        <v>5</v>
      </c>
      <c r="E4" s="18"/>
      <c r="F4" s="19"/>
    </row>
    <row r="5" spans="1:6" ht="18" customHeight="1">
      <c r="A5" s="20">
        <v>990071</v>
      </c>
      <c r="B5" s="21" t="s">
        <v>397</v>
      </c>
      <c r="C5" s="22">
        <v>151.37100000000004</v>
      </c>
      <c r="D5" s="23">
        <f>C5*1.2</f>
        <v>181.64520000000005</v>
      </c>
      <c r="E5" s="24"/>
      <c r="F5" s="19"/>
    </row>
    <row r="6" spans="1:6" ht="18" customHeight="1">
      <c r="A6" s="20">
        <v>907391</v>
      </c>
      <c r="B6" s="21" t="s">
        <v>398</v>
      </c>
      <c r="C6" s="22">
        <f>(26.5225*1.38)*1.1</f>
        <v>40.261155</v>
      </c>
      <c r="D6" s="23">
        <f aca="true" t="shared" si="0" ref="D6:D69">C6*1.2</f>
        <v>48.313386</v>
      </c>
      <c r="E6" s="24"/>
      <c r="F6" s="19"/>
    </row>
    <row r="7" spans="1:6" ht="18" customHeight="1">
      <c r="A7" s="20">
        <v>967101</v>
      </c>
      <c r="B7" s="21" t="s">
        <v>399</v>
      </c>
      <c r="C7" s="22">
        <f>(75.3239*1.38)*1.1</f>
        <v>114.3416802</v>
      </c>
      <c r="D7" s="23">
        <f t="shared" si="0"/>
        <v>137.21001624</v>
      </c>
      <c r="E7" s="24"/>
      <c r="F7" s="19"/>
    </row>
    <row r="8" spans="1:6" ht="18" customHeight="1">
      <c r="A8" s="20">
        <v>903591</v>
      </c>
      <c r="B8" s="21" t="s">
        <v>400</v>
      </c>
      <c r="C8" s="22">
        <f>(11.6699*1.38)*1.1</f>
        <v>17.7149082</v>
      </c>
      <c r="D8" s="23">
        <f t="shared" si="0"/>
        <v>21.25788984</v>
      </c>
      <c r="E8" s="24"/>
      <c r="F8" s="19"/>
    </row>
    <row r="9" spans="1:6" ht="18" customHeight="1">
      <c r="A9" s="20">
        <v>902951</v>
      </c>
      <c r="B9" s="21" t="s">
        <v>401</v>
      </c>
      <c r="C9" s="22">
        <f>(11.6699*1.38)*1.1</f>
        <v>17.7149082</v>
      </c>
      <c r="D9" s="23">
        <f t="shared" si="0"/>
        <v>21.25788984</v>
      </c>
      <c r="E9" s="24"/>
      <c r="F9" s="19"/>
    </row>
    <row r="10" spans="1:6" ht="18" customHeight="1">
      <c r="A10" s="20">
        <v>906131</v>
      </c>
      <c r="B10" s="21" t="s">
        <v>402</v>
      </c>
      <c r="C10" s="22">
        <f>(2.1218*1.38)*1.1</f>
        <v>3.2208924</v>
      </c>
      <c r="D10" s="23">
        <f t="shared" si="0"/>
        <v>3.8650708799999998</v>
      </c>
      <c r="E10" s="24"/>
      <c r="F10" s="19"/>
    </row>
    <row r="11" spans="1:6" ht="18" customHeight="1">
      <c r="A11" s="20">
        <v>991621</v>
      </c>
      <c r="B11" s="21" t="s">
        <v>403</v>
      </c>
      <c r="C11" s="22">
        <f>(2.1218*1.38)*1.1</f>
        <v>3.2208924</v>
      </c>
      <c r="D11" s="23">
        <f t="shared" si="0"/>
        <v>3.8650708799999998</v>
      </c>
      <c r="E11" s="24"/>
      <c r="F11" s="19"/>
    </row>
    <row r="12" spans="1:6" ht="18" customHeight="1">
      <c r="A12" s="20">
        <v>903951</v>
      </c>
      <c r="B12" s="21" t="s">
        <v>404</v>
      </c>
      <c r="C12" s="22">
        <f>(1079.9962*1.38)*1.1</f>
        <v>1639.4342316</v>
      </c>
      <c r="D12" s="23">
        <f t="shared" si="0"/>
        <v>1967.3210779199999</v>
      </c>
      <c r="E12" s="24"/>
      <c r="F12" s="19"/>
    </row>
    <row r="13" spans="1:6" ht="18" customHeight="1">
      <c r="A13" s="20">
        <v>901391</v>
      </c>
      <c r="B13" s="21" t="s">
        <v>405</v>
      </c>
      <c r="C13" s="22">
        <f>(13.7917*1.38)*1.1</f>
        <v>20.9358006</v>
      </c>
      <c r="D13" s="23">
        <f t="shared" si="0"/>
        <v>25.12296072</v>
      </c>
      <c r="E13" s="24"/>
      <c r="F13" s="19"/>
    </row>
    <row r="14" spans="1:6" ht="18" customHeight="1">
      <c r="A14" s="20">
        <v>900441</v>
      </c>
      <c r="B14" s="21" t="s">
        <v>406</v>
      </c>
      <c r="C14" s="22">
        <f>(47.7405*1.38)*1.1</f>
        <v>72.47007899999998</v>
      </c>
      <c r="D14" s="23">
        <f t="shared" si="0"/>
        <v>86.96409479999998</v>
      </c>
      <c r="E14" s="24"/>
      <c r="F14" s="19"/>
    </row>
    <row r="15" spans="1:6" ht="18" customHeight="1">
      <c r="A15" s="20">
        <v>954321</v>
      </c>
      <c r="B15" s="21" t="s">
        <v>407</v>
      </c>
      <c r="C15" s="22">
        <f>(47.7405*1.38)*1.1</f>
        <v>72.47007899999998</v>
      </c>
      <c r="D15" s="23">
        <f t="shared" si="0"/>
        <v>86.96409479999998</v>
      </c>
      <c r="E15" s="24"/>
      <c r="F15" s="19"/>
    </row>
    <row r="16" spans="1:6" ht="18" customHeight="1">
      <c r="A16" s="20">
        <v>954191</v>
      </c>
      <c r="B16" s="21" t="s">
        <v>408</v>
      </c>
      <c r="C16" s="22">
        <f>(74.263*1.38)*1.1</f>
        <v>112.73123400000001</v>
      </c>
      <c r="D16" s="23">
        <f t="shared" si="0"/>
        <v>135.2774808</v>
      </c>
      <c r="E16" s="24"/>
      <c r="F16" s="19"/>
    </row>
    <row r="17" spans="1:6" ht="18" customHeight="1">
      <c r="A17" s="20">
        <v>954381</v>
      </c>
      <c r="B17" s="21" t="s">
        <v>409</v>
      </c>
      <c r="C17" s="22">
        <f>(72.1412*1.38)*1.1</f>
        <v>109.51034159999999</v>
      </c>
      <c r="D17" s="23">
        <f t="shared" si="0"/>
        <v>131.41240992</v>
      </c>
      <c r="E17" s="24"/>
      <c r="F17" s="19"/>
    </row>
    <row r="18" spans="1:6" ht="18" customHeight="1">
      <c r="A18" s="20">
        <v>907321</v>
      </c>
      <c r="B18" s="21" t="s">
        <v>410</v>
      </c>
      <c r="C18" s="22">
        <f>(48.8014*1.38)*1.1</f>
        <v>74.0805252</v>
      </c>
      <c r="D18" s="23">
        <f t="shared" si="0"/>
        <v>88.89663024</v>
      </c>
      <c r="E18" s="24"/>
      <c r="F18" s="19"/>
    </row>
    <row r="19" spans="1:6" ht="18" customHeight="1">
      <c r="A19" s="20">
        <v>900761</v>
      </c>
      <c r="B19" s="21" t="s">
        <v>411</v>
      </c>
      <c r="C19" s="22">
        <f>(74.263*1.38)*1.1</f>
        <v>112.73123400000001</v>
      </c>
      <c r="D19" s="23">
        <f t="shared" si="0"/>
        <v>135.2774808</v>
      </c>
      <c r="E19" s="24"/>
      <c r="F19" s="19"/>
    </row>
    <row r="20" spans="1:6" ht="18" customHeight="1">
      <c r="A20" s="20">
        <v>954391</v>
      </c>
      <c r="B20" s="21" t="s">
        <v>412</v>
      </c>
      <c r="C20" s="22">
        <f>(76.3848*1.38)*1.1</f>
        <v>115.9521264</v>
      </c>
      <c r="D20" s="23">
        <f t="shared" si="0"/>
        <v>139.14255168</v>
      </c>
      <c r="E20" s="24"/>
      <c r="F20" s="19"/>
    </row>
    <row r="21" spans="1:6" ht="18" customHeight="1">
      <c r="A21" s="20">
        <v>954291</v>
      </c>
      <c r="B21" s="21" t="s">
        <v>413</v>
      </c>
      <c r="C21" s="22">
        <f>(20.1571*1.38)*1.1</f>
        <v>30.5984778</v>
      </c>
      <c r="D21" s="23">
        <f t="shared" si="0"/>
        <v>36.71817336</v>
      </c>
      <c r="E21" s="24"/>
      <c r="F21" s="19"/>
    </row>
    <row r="22" spans="1:6" ht="18" customHeight="1">
      <c r="A22" s="20">
        <v>941901</v>
      </c>
      <c r="B22" s="21" t="s">
        <v>414</v>
      </c>
      <c r="C22" s="22">
        <f>(9.5481*1.38)*1.1</f>
        <v>14.4940158</v>
      </c>
      <c r="D22" s="23">
        <f t="shared" si="0"/>
        <v>17.39281896</v>
      </c>
      <c r="E22" s="24"/>
      <c r="F22" s="19"/>
    </row>
    <row r="23" spans="1:6" ht="18" customHeight="1">
      <c r="A23" s="20">
        <v>955171</v>
      </c>
      <c r="B23" s="21" t="s">
        <v>415</v>
      </c>
      <c r="C23" s="22">
        <f>(15.9135*1.38)*1.1</f>
        <v>24.156693</v>
      </c>
      <c r="D23" s="23">
        <f t="shared" si="0"/>
        <v>28.9880316</v>
      </c>
      <c r="E23" s="24"/>
      <c r="F23" s="19"/>
    </row>
    <row r="24" spans="1:6" ht="18" customHeight="1">
      <c r="A24" s="20">
        <v>955161</v>
      </c>
      <c r="B24" s="21" t="s">
        <v>416</v>
      </c>
      <c r="C24" s="22">
        <f>(2.1218*1.38)*1.1</f>
        <v>3.2208924</v>
      </c>
      <c r="D24" s="23">
        <f t="shared" si="0"/>
        <v>3.8650708799999998</v>
      </c>
      <c r="E24" s="24"/>
      <c r="F24" s="19"/>
    </row>
    <row r="25" spans="1:6" ht="18" customHeight="1">
      <c r="A25" s="20">
        <v>955111</v>
      </c>
      <c r="B25" s="21" t="s">
        <v>417</v>
      </c>
      <c r="C25" s="22">
        <f>(31.827*1.38)*1.1</f>
        <v>48.313386</v>
      </c>
      <c r="D25" s="23">
        <f t="shared" si="0"/>
        <v>57.9760632</v>
      </c>
      <c r="E25" s="24"/>
      <c r="F25" s="19"/>
    </row>
    <row r="26" spans="1:6" ht="18" customHeight="1">
      <c r="A26" s="20">
        <v>903401</v>
      </c>
      <c r="B26" s="21" t="s">
        <v>418</v>
      </c>
      <c r="C26" s="22">
        <f>(21.218*1.38)*1.1</f>
        <v>32.208924</v>
      </c>
      <c r="D26" s="23">
        <f t="shared" si="0"/>
        <v>38.650708800000004</v>
      </c>
      <c r="E26" s="24"/>
      <c r="F26" s="19"/>
    </row>
    <row r="27" spans="1:6" ht="18" customHeight="1">
      <c r="A27" s="20">
        <v>955101</v>
      </c>
      <c r="B27" s="21" t="s">
        <v>419</v>
      </c>
      <c r="C27" s="22">
        <f>(11.6699*1.38)*1.1</f>
        <v>17.7149082</v>
      </c>
      <c r="D27" s="23">
        <f t="shared" si="0"/>
        <v>21.25788984</v>
      </c>
      <c r="E27" s="24"/>
      <c r="F27" s="19"/>
    </row>
    <row r="28" spans="1:6" ht="18" customHeight="1">
      <c r="A28" s="20">
        <v>901981</v>
      </c>
      <c r="B28" s="21" t="s">
        <v>420</v>
      </c>
      <c r="C28" s="22">
        <f>(10.609*1.38)*1.1</f>
        <v>16.104462</v>
      </c>
      <c r="D28" s="23">
        <f t="shared" si="0"/>
        <v>19.325354400000002</v>
      </c>
      <c r="E28" s="24"/>
      <c r="F28" s="19"/>
    </row>
    <row r="29" spans="1:6" ht="18" customHeight="1">
      <c r="A29" s="20">
        <v>955131</v>
      </c>
      <c r="B29" s="21" t="s">
        <v>421</v>
      </c>
      <c r="C29" s="22">
        <f>(31.827*1.38)*1.1</f>
        <v>48.313386</v>
      </c>
      <c r="D29" s="23">
        <f t="shared" si="0"/>
        <v>57.9760632</v>
      </c>
      <c r="E29" s="24"/>
      <c r="F29" s="19"/>
    </row>
    <row r="30" spans="1:6" ht="18" customHeight="1">
      <c r="A30" s="20">
        <v>955091</v>
      </c>
      <c r="B30" s="21" t="s">
        <v>422</v>
      </c>
      <c r="C30" s="22">
        <f>(57.2886*1.38)*1.1</f>
        <v>86.9640948</v>
      </c>
      <c r="D30" s="23">
        <f t="shared" si="0"/>
        <v>104.35691376</v>
      </c>
      <c r="E30" s="24"/>
      <c r="F30" s="19"/>
    </row>
    <row r="31" spans="1:6" ht="18" customHeight="1">
      <c r="A31" s="20">
        <v>900801</v>
      </c>
      <c r="B31" s="21" t="s">
        <v>423</v>
      </c>
      <c r="C31" s="22">
        <f>(10.609*1.38)*1.1</f>
        <v>16.104462</v>
      </c>
      <c r="D31" s="23">
        <f t="shared" si="0"/>
        <v>19.325354400000002</v>
      </c>
      <c r="E31" s="24"/>
      <c r="F31" s="19"/>
    </row>
    <row r="32" spans="1:6" ht="18" customHeight="1">
      <c r="A32" s="20">
        <v>900831</v>
      </c>
      <c r="B32" s="21" t="s">
        <v>424</v>
      </c>
      <c r="C32" s="22">
        <f>(2.1218*1.38)*1.1</f>
        <v>3.2208924</v>
      </c>
      <c r="D32" s="23">
        <f t="shared" si="0"/>
        <v>3.8650708799999998</v>
      </c>
      <c r="E32" s="24"/>
      <c r="F32" s="19"/>
    </row>
    <row r="33" spans="1:6" ht="18" customHeight="1">
      <c r="A33" s="20">
        <v>900871</v>
      </c>
      <c r="B33" s="21" t="s">
        <v>425</v>
      </c>
      <c r="C33" s="22">
        <f>(3.1827*1.38)*1.1</f>
        <v>4.8313386000000005</v>
      </c>
      <c r="D33" s="23">
        <f t="shared" si="0"/>
        <v>5.797606320000001</v>
      </c>
      <c r="E33" s="24"/>
      <c r="F33" s="19"/>
    </row>
    <row r="34" spans="1:6" ht="18" customHeight="1">
      <c r="A34" s="20">
        <v>980371</v>
      </c>
      <c r="B34" s="21" t="s">
        <v>426</v>
      </c>
      <c r="C34" s="22">
        <f>(10.609*1.38)*1.1</f>
        <v>16.104462</v>
      </c>
      <c r="D34" s="23">
        <f t="shared" si="0"/>
        <v>19.325354400000002</v>
      </c>
      <c r="E34" s="24"/>
      <c r="F34" s="19"/>
    </row>
    <row r="35" spans="1:6" ht="18" customHeight="1">
      <c r="A35" s="20">
        <v>955261</v>
      </c>
      <c r="B35" s="21" t="s">
        <v>427</v>
      </c>
      <c r="C35" s="22">
        <f>(10.609*1.38)*1.1</f>
        <v>16.104462</v>
      </c>
      <c r="D35" s="23">
        <f t="shared" si="0"/>
        <v>19.325354400000002</v>
      </c>
      <c r="E35" s="24"/>
      <c r="F35" s="19"/>
    </row>
    <row r="36" spans="1:6" ht="18" customHeight="1">
      <c r="A36" s="20">
        <v>914371</v>
      </c>
      <c r="B36" s="21" t="s">
        <v>428</v>
      </c>
      <c r="C36" s="22">
        <f>(2.1218*1.38)*1.1</f>
        <v>3.2208924</v>
      </c>
      <c r="D36" s="23">
        <f t="shared" si="0"/>
        <v>3.8650708799999998</v>
      </c>
      <c r="E36" s="24"/>
      <c r="F36" s="19"/>
    </row>
    <row r="37" spans="1:6" ht="18" customHeight="1">
      <c r="A37" s="20">
        <v>903361</v>
      </c>
      <c r="B37" s="21" t="s">
        <v>429</v>
      </c>
      <c r="C37" s="22">
        <f>(8.4872*1.38)*1.1</f>
        <v>12.8835696</v>
      </c>
      <c r="D37" s="23">
        <f t="shared" si="0"/>
        <v>15.460283519999999</v>
      </c>
      <c r="E37" s="24"/>
      <c r="F37" s="19"/>
    </row>
    <row r="38" spans="1:6" ht="18" customHeight="1">
      <c r="A38" s="20">
        <v>990121</v>
      </c>
      <c r="B38" s="21" t="s">
        <v>430</v>
      </c>
      <c r="C38" s="22">
        <f>(3.1827*1.38)*1.1</f>
        <v>4.8313386000000005</v>
      </c>
      <c r="D38" s="23">
        <f t="shared" si="0"/>
        <v>5.797606320000001</v>
      </c>
      <c r="E38" s="24"/>
      <c r="F38" s="19"/>
    </row>
    <row r="39" spans="1:6" ht="18" customHeight="1">
      <c r="A39" s="20">
        <v>955051</v>
      </c>
      <c r="B39" s="21" t="s">
        <v>431</v>
      </c>
      <c r="C39" s="22">
        <f>(3.1827*1.38)*1.1</f>
        <v>4.8313386000000005</v>
      </c>
      <c r="D39" s="23">
        <f t="shared" si="0"/>
        <v>5.797606320000001</v>
      </c>
      <c r="E39" s="24"/>
      <c r="F39" s="19"/>
    </row>
    <row r="40" spans="1:6" ht="18" customHeight="1">
      <c r="A40" s="20">
        <v>906221</v>
      </c>
      <c r="B40" s="21" t="s">
        <v>432</v>
      </c>
      <c r="C40" s="22">
        <f>(15.9135*1.38)*1.1</f>
        <v>24.156693</v>
      </c>
      <c r="D40" s="23">
        <f t="shared" si="0"/>
        <v>28.9880316</v>
      </c>
      <c r="E40" s="24"/>
      <c r="F40" s="19"/>
    </row>
    <row r="41" spans="1:6" ht="18" customHeight="1">
      <c r="A41" s="20">
        <v>906231</v>
      </c>
      <c r="B41" s="21" t="s">
        <v>433</v>
      </c>
      <c r="C41" s="22">
        <f>(21.218*1.38)*1.1</f>
        <v>32.208924</v>
      </c>
      <c r="D41" s="23">
        <f t="shared" si="0"/>
        <v>38.650708800000004</v>
      </c>
      <c r="E41" s="24"/>
      <c r="F41" s="19"/>
    </row>
    <row r="42" spans="1:6" ht="18" customHeight="1">
      <c r="A42" s="20">
        <v>904081</v>
      </c>
      <c r="B42" s="21" t="s">
        <v>434</v>
      </c>
      <c r="C42" s="22">
        <f>(9.5481*1.38)*1.1</f>
        <v>14.4940158</v>
      </c>
      <c r="D42" s="23">
        <f t="shared" si="0"/>
        <v>17.39281896</v>
      </c>
      <c r="E42" s="24"/>
      <c r="F42" s="19"/>
    </row>
    <row r="43" spans="1:6" ht="18" customHeight="1">
      <c r="A43" s="20">
        <v>954261</v>
      </c>
      <c r="B43" s="21" t="s">
        <v>435</v>
      </c>
      <c r="C43" s="22">
        <v>11.275</v>
      </c>
      <c r="D43" s="23">
        <f t="shared" si="0"/>
        <v>13.53</v>
      </c>
      <c r="E43" s="24"/>
      <c r="F43" s="19"/>
    </row>
    <row r="44" spans="1:6" ht="18" customHeight="1">
      <c r="A44" s="20">
        <v>954981</v>
      </c>
      <c r="B44" s="21" t="s">
        <v>436</v>
      </c>
      <c r="C44" s="22">
        <f>(15.9135*1.38)*1.1</f>
        <v>24.156693</v>
      </c>
      <c r="D44" s="23">
        <f t="shared" si="0"/>
        <v>28.9880316</v>
      </c>
      <c r="E44" s="24"/>
      <c r="F44" s="19"/>
    </row>
    <row r="45" spans="1:6" ht="18" customHeight="1">
      <c r="A45" s="20">
        <v>942511</v>
      </c>
      <c r="B45" s="21" t="s">
        <v>437</v>
      </c>
      <c r="C45" s="22">
        <f>(20.1571*1.38)*1.1</f>
        <v>30.5984778</v>
      </c>
      <c r="D45" s="23">
        <f t="shared" si="0"/>
        <v>36.71817336</v>
      </c>
      <c r="E45" s="24"/>
      <c r="F45" s="19"/>
    </row>
    <row r="46" spans="1:6" ht="18" customHeight="1">
      <c r="A46" s="20">
        <v>942521</v>
      </c>
      <c r="B46" s="21" t="s">
        <v>438</v>
      </c>
      <c r="C46" s="22">
        <f>(13.7917*1.38)*1.1</f>
        <v>20.9358006</v>
      </c>
      <c r="D46" s="23">
        <f t="shared" si="0"/>
        <v>25.12296072</v>
      </c>
      <c r="E46" s="24"/>
      <c r="F46" s="19"/>
    </row>
    <row r="47" spans="1:6" ht="18" customHeight="1">
      <c r="A47" s="20">
        <v>917581</v>
      </c>
      <c r="B47" s="21" t="s">
        <v>439</v>
      </c>
      <c r="C47" s="22">
        <f>(19.0962*1.38)*1.1</f>
        <v>28.9880316</v>
      </c>
      <c r="D47" s="23">
        <f t="shared" si="0"/>
        <v>34.78563792</v>
      </c>
      <c r="E47" s="24"/>
      <c r="F47" s="19"/>
    </row>
    <row r="48" spans="1:6" ht="18" customHeight="1">
      <c r="A48" s="20">
        <v>955071</v>
      </c>
      <c r="B48" s="21" t="s">
        <v>440</v>
      </c>
      <c r="C48" s="22">
        <f>(1.0609*1.38)*1.1</f>
        <v>1.6104462</v>
      </c>
      <c r="D48" s="23">
        <f t="shared" si="0"/>
        <v>1.9325354399999999</v>
      </c>
      <c r="E48" s="24"/>
      <c r="F48" s="19"/>
    </row>
    <row r="49" spans="1:6" ht="18" customHeight="1">
      <c r="A49" s="20">
        <v>903371</v>
      </c>
      <c r="B49" s="21" t="s">
        <v>441</v>
      </c>
      <c r="C49" s="22">
        <f>(4.2436*1.38)*1.1</f>
        <v>6.4417848</v>
      </c>
      <c r="D49" s="23">
        <f t="shared" si="0"/>
        <v>7.7301417599999995</v>
      </c>
      <c r="E49" s="24"/>
      <c r="F49" s="19"/>
    </row>
    <row r="50" spans="1:6" ht="18" customHeight="1">
      <c r="A50" s="20">
        <v>903031</v>
      </c>
      <c r="B50" s="21" t="s">
        <v>442</v>
      </c>
      <c r="C50" s="22">
        <f>(11.6699*1.38)*1.1</f>
        <v>17.7149082</v>
      </c>
      <c r="D50" s="23">
        <f t="shared" si="0"/>
        <v>21.25788984</v>
      </c>
      <c r="E50" s="24"/>
      <c r="F50" s="19"/>
    </row>
    <row r="51" spans="1:6" ht="18" customHeight="1">
      <c r="A51" s="20">
        <v>903041</v>
      </c>
      <c r="B51" s="21" t="s">
        <v>443</v>
      </c>
      <c r="C51" s="22">
        <f>(6.3654*1.38)*1.1</f>
        <v>9.662677200000001</v>
      </c>
      <c r="D51" s="23">
        <f t="shared" si="0"/>
        <v>11.595212640000002</v>
      </c>
      <c r="E51" s="24"/>
      <c r="F51" s="19"/>
    </row>
    <row r="52" spans="1:6" ht="18" customHeight="1">
      <c r="A52" s="20">
        <v>900911</v>
      </c>
      <c r="B52" s="21" t="s">
        <v>444</v>
      </c>
      <c r="C52" s="22">
        <f>(26.5225*1.38)*1.1</f>
        <v>40.261155</v>
      </c>
      <c r="D52" s="23">
        <f t="shared" si="0"/>
        <v>48.313386</v>
      </c>
      <c r="E52" s="24"/>
      <c r="F52" s="19"/>
    </row>
    <row r="53" spans="1:6" ht="18" customHeight="1">
      <c r="A53" s="20">
        <v>905041</v>
      </c>
      <c r="B53" s="21" t="s">
        <v>445</v>
      </c>
      <c r="C53" s="22">
        <f>(23.3398*1.38)*1.1</f>
        <v>35.4298164</v>
      </c>
      <c r="D53" s="23">
        <f t="shared" si="0"/>
        <v>42.51577968</v>
      </c>
      <c r="E53" s="24"/>
      <c r="F53" s="19"/>
    </row>
    <row r="54" spans="1:6" ht="18" customHeight="1">
      <c r="A54" s="20">
        <v>954411</v>
      </c>
      <c r="B54" s="21" t="s">
        <v>446</v>
      </c>
      <c r="C54" s="22">
        <f>(21.218*1.38)*1.1</f>
        <v>32.208924</v>
      </c>
      <c r="D54" s="23">
        <f t="shared" si="0"/>
        <v>38.650708800000004</v>
      </c>
      <c r="E54" s="24"/>
      <c r="F54" s="19"/>
    </row>
    <row r="55" spans="1:6" ht="18" customHeight="1">
      <c r="A55" s="20">
        <v>903761</v>
      </c>
      <c r="B55" s="21" t="s">
        <v>447</v>
      </c>
      <c r="C55" s="22">
        <f>(25.4616*1.38)*1.1</f>
        <v>38.650708800000004</v>
      </c>
      <c r="D55" s="23">
        <f t="shared" si="0"/>
        <v>46.380850560000006</v>
      </c>
      <c r="E55" s="24"/>
      <c r="F55" s="19"/>
    </row>
    <row r="56" spans="1:6" ht="18" customHeight="1">
      <c r="A56" s="20">
        <v>903601</v>
      </c>
      <c r="B56" s="21" t="s">
        <v>448</v>
      </c>
      <c r="C56" s="22">
        <f>(415.8728*1.38)*1.1</f>
        <v>631.2949104</v>
      </c>
      <c r="D56" s="23">
        <f t="shared" si="0"/>
        <v>757.5538924800001</v>
      </c>
      <c r="E56" s="24"/>
      <c r="F56" s="19"/>
    </row>
    <row r="57" spans="1:6" ht="18" customHeight="1">
      <c r="A57" s="20">
        <v>943141</v>
      </c>
      <c r="B57" s="21" t="s">
        <v>449</v>
      </c>
      <c r="C57" s="22">
        <f>(154.8914*1.38)*1.1</f>
        <v>235.1251452</v>
      </c>
      <c r="D57" s="23">
        <f t="shared" si="0"/>
        <v>282.15017423999996</v>
      </c>
      <c r="E57" s="24"/>
      <c r="F57" s="19"/>
    </row>
    <row r="58" spans="1:6" ht="18" customHeight="1">
      <c r="A58" s="20">
        <v>991011</v>
      </c>
      <c r="B58" s="21" t="s">
        <v>450</v>
      </c>
      <c r="C58" s="22">
        <f>(30.7661*1.38)*1.1</f>
        <v>46.7029398</v>
      </c>
      <c r="D58" s="23">
        <f t="shared" si="0"/>
        <v>56.04352776</v>
      </c>
      <c r="E58" s="24"/>
      <c r="F58" s="19"/>
    </row>
    <row r="59" spans="1:6" ht="18" customHeight="1">
      <c r="A59" s="20">
        <v>991021</v>
      </c>
      <c r="B59" s="21" t="s">
        <v>451</v>
      </c>
      <c r="C59" s="22">
        <f>(26.5225*1.38)*1.1</f>
        <v>40.261155</v>
      </c>
      <c r="D59" s="23">
        <f t="shared" si="0"/>
        <v>48.313386</v>
      </c>
      <c r="E59" s="24"/>
      <c r="F59" s="19"/>
    </row>
    <row r="60" spans="1:6" ht="18" customHeight="1">
      <c r="A60" s="20">
        <v>991041</v>
      </c>
      <c r="B60" s="21" t="s">
        <v>452</v>
      </c>
      <c r="C60" s="22">
        <f>(36.0706*1.38)*1.1</f>
        <v>54.755170799999995</v>
      </c>
      <c r="D60" s="23">
        <f t="shared" si="0"/>
        <v>65.70620496</v>
      </c>
      <c r="E60" s="24"/>
      <c r="F60" s="19"/>
    </row>
    <row r="61" spans="1:6" ht="18" customHeight="1">
      <c r="A61" s="20">
        <v>991051</v>
      </c>
      <c r="B61" s="21" t="s">
        <v>453</v>
      </c>
      <c r="C61" s="22">
        <f>(28.6443*1.38)*1.1</f>
        <v>43.4820474</v>
      </c>
      <c r="D61" s="23">
        <f t="shared" si="0"/>
        <v>52.17845688</v>
      </c>
      <c r="E61" s="24"/>
      <c r="F61" s="19"/>
    </row>
    <row r="62" spans="1:6" ht="18" customHeight="1">
      <c r="A62" s="20">
        <v>917471</v>
      </c>
      <c r="B62" s="21" t="s">
        <v>454</v>
      </c>
      <c r="C62" s="22">
        <f>(74.263*1.38)*1.1</f>
        <v>112.73123400000001</v>
      </c>
      <c r="D62" s="23">
        <f t="shared" si="0"/>
        <v>135.2774808</v>
      </c>
      <c r="E62" s="24"/>
      <c r="F62" s="19"/>
    </row>
    <row r="63" spans="1:6" ht="18" customHeight="1">
      <c r="A63" s="20">
        <v>943151</v>
      </c>
      <c r="B63" s="21" t="s">
        <v>455</v>
      </c>
      <c r="C63" s="22">
        <f>(19.0962*1.38)*1.1</f>
        <v>28.9880316</v>
      </c>
      <c r="D63" s="23">
        <f t="shared" si="0"/>
        <v>34.78563792</v>
      </c>
      <c r="E63" s="24"/>
      <c r="F63" s="19"/>
    </row>
    <row r="64" spans="1:6" ht="18" customHeight="1">
      <c r="A64" s="20">
        <v>903271</v>
      </c>
      <c r="B64" s="21" t="s">
        <v>456</v>
      </c>
      <c r="C64" s="22">
        <f>(36.0706*1.38)*1.1</f>
        <v>54.755170799999995</v>
      </c>
      <c r="D64" s="23">
        <f t="shared" si="0"/>
        <v>65.70620496</v>
      </c>
      <c r="E64" s="24"/>
      <c r="F64" s="19"/>
    </row>
    <row r="65" spans="1:6" ht="18" customHeight="1">
      <c r="A65" s="20">
        <v>903281</v>
      </c>
      <c r="B65" s="21" t="s">
        <v>457</v>
      </c>
      <c r="C65" s="22">
        <f>(74.263*1.38)*1.1</f>
        <v>112.73123400000001</v>
      </c>
      <c r="D65" s="23">
        <f t="shared" si="0"/>
        <v>135.2774808</v>
      </c>
      <c r="E65" s="24"/>
      <c r="F65" s="19"/>
    </row>
    <row r="66" spans="1:6" ht="18" customHeight="1">
      <c r="A66" s="20">
        <v>915111</v>
      </c>
      <c r="B66" s="21" t="s">
        <v>458</v>
      </c>
      <c r="C66" s="22">
        <f>(57.2886*1.38)*1.1</f>
        <v>86.9640948</v>
      </c>
      <c r="D66" s="23">
        <f t="shared" si="0"/>
        <v>104.35691376</v>
      </c>
      <c r="E66" s="24"/>
      <c r="F66" s="19"/>
    </row>
    <row r="67" spans="1:6" ht="18" customHeight="1">
      <c r="A67" s="20">
        <v>902691</v>
      </c>
      <c r="B67" s="21" t="s">
        <v>459</v>
      </c>
      <c r="C67" s="22">
        <f>(8.4872*1.38)*1.1</f>
        <v>12.8835696</v>
      </c>
      <c r="D67" s="23">
        <f t="shared" si="0"/>
        <v>15.460283519999999</v>
      </c>
      <c r="E67" s="24"/>
      <c r="F67" s="19"/>
    </row>
    <row r="68" spans="1:6" ht="18" customHeight="1">
      <c r="A68" s="20">
        <v>916611</v>
      </c>
      <c r="B68" s="21" t="s">
        <v>460</v>
      </c>
      <c r="C68" s="22">
        <f>(10.609*1.38)*1.1</f>
        <v>16.104462</v>
      </c>
      <c r="D68" s="23">
        <f t="shared" si="0"/>
        <v>19.325354400000002</v>
      </c>
      <c r="E68" s="24"/>
      <c r="F68" s="19"/>
    </row>
    <row r="69" spans="1:6" ht="18" customHeight="1">
      <c r="A69" s="20">
        <v>917001</v>
      </c>
      <c r="B69" s="21" t="s">
        <v>461</v>
      </c>
      <c r="C69" s="22">
        <f>(31.827*1.38)*1.1</f>
        <v>48.313386</v>
      </c>
      <c r="D69" s="23">
        <f t="shared" si="0"/>
        <v>57.9760632</v>
      </c>
      <c r="E69" s="24"/>
      <c r="F69" s="19"/>
    </row>
    <row r="70" spans="1:6" ht="18" customHeight="1">
      <c r="A70" s="20">
        <v>916621</v>
      </c>
      <c r="B70" s="21" t="s">
        <v>462</v>
      </c>
      <c r="C70" s="22">
        <v>3.2208924</v>
      </c>
      <c r="D70" s="23">
        <f aca="true" t="shared" si="1" ref="D70:D133">C70*1.2</f>
        <v>3.8650708799999998</v>
      </c>
      <c r="E70" s="24"/>
      <c r="F70" s="19"/>
    </row>
    <row r="71" spans="1:6" ht="18" customHeight="1">
      <c r="A71" s="20">
        <v>908011</v>
      </c>
      <c r="B71" s="21" t="s">
        <v>463</v>
      </c>
      <c r="C71" s="22">
        <v>122.3939112</v>
      </c>
      <c r="D71" s="23">
        <f t="shared" si="1"/>
        <v>146.87269344</v>
      </c>
      <c r="E71" s="24"/>
      <c r="F71" s="19"/>
    </row>
    <row r="72" spans="1:6" ht="18" customHeight="1">
      <c r="A72" s="20">
        <v>917411</v>
      </c>
      <c r="B72" s="21" t="s">
        <v>464</v>
      </c>
      <c r="C72" s="22">
        <v>159.4341738</v>
      </c>
      <c r="D72" s="23">
        <f t="shared" si="1"/>
        <v>191.32100856</v>
      </c>
      <c r="E72" s="24"/>
      <c r="F72" s="19"/>
    </row>
    <row r="73" spans="1:6" ht="18" customHeight="1">
      <c r="A73" s="20">
        <v>920021</v>
      </c>
      <c r="B73" s="21" t="s">
        <v>465</v>
      </c>
      <c r="C73" s="22">
        <v>72.470079</v>
      </c>
      <c r="D73" s="23">
        <f t="shared" si="1"/>
        <v>86.9640948</v>
      </c>
      <c r="E73" s="24"/>
      <c r="F73" s="19"/>
    </row>
    <row r="74" spans="1:6" ht="18" customHeight="1">
      <c r="A74" s="20">
        <v>908031</v>
      </c>
      <c r="B74" s="21" t="s">
        <v>466</v>
      </c>
      <c r="C74" s="22">
        <v>347.85637919999994</v>
      </c>
      <c r="D74" s="23">
        <f t="shared" si="1"/>
        <v>417.42765503999993</v>
      </c>
      <c r="E74" s="24"/>
      <c r="F74" s="19"/>
    </row>
    <row r="75" spans="1:6" ht="18" customHeight="1">
      <c r="A75" s="20">
        <v>941441</v>
      </c>
      <c r="B75" s="21" t="s">
        <v>467</v>
      </c>
      <c r="C75" s="22">
        <v>2278.7813730000003</v>
      </c>
      <c r="D75" s="23">
        <f t="shared" si="1"/>
        <v>2734.5376476</v>
      </c>
      <c r="E75" s="24"/>
      <c r="F75" s="19"/>
    </row>
    <row r="76" spans="1:6" ht="18" customHeight="1">
      <c r="A76" s="20">
        <v>902321</v>
      </c>
      <c r="B76" s="21" t="s">
        <v>468</v>
      </c>
      <c r="C76" s="22">
        <v>742.4156982000001</v>
      </c>
      <c r="D76" s="23">
        <f t="shared" si="1"/>
        <v>890.89883784</v>
      </c>
      <c r="E76" s="24"/>
      <c r="F76" s="19"/>
    </row>
    <row r="77" spans="1:6" ht="18" customHeight="1">
      <c r="A77" s="20">
        <v>908041</v>
      </c>
      <c r="B77" s="21" t="s">
        <v>469</v>
      </c>
      <c r="C77" s="22">
        <v>392.9488728</v>
      </c>
      <c r="D77" s="23">
        <f t="shared" si="1"/>
        <v>471.53864735999997</v>
      </c>
      <c r="E77" s="24"/>
      <c r="F77" s="19"/>
    </row>
    <row r="78" spans="1:6" ht="18" customHeight="1">
      <c r="A78" s="20">
        <v>907261</v>
      </c>
      <c r="B78" s="21" t="s">
        <v>470</v>
      </c>
      <c r="C78" s="22">
        <v>1138.5854634000002</v>
      </c>
      <c r="D78" s="23">
        <f t="shared" si="1"/>
        <v>1366.3025560800002</v>
      </c>
      <c r="E78" s="24"/>
      <c r="F78" s="19"/>
    </row>
    <row r="79" spans="1:6" ht="18" customHeight="1">
      <c r="A79" s="20">
        <v>903001</v>
      </c>
      <c r="B79" s="21" t="s">
        <v>471</v>
      </c>
      <c r="C79" s="22">
        <v>344.6354868</v>
      </c>
      <c r="D79" s="23">
        <f t="shared" si="1"/>
        <v>413.56258416000003</v>
      </c>
      <c r="E79" s="24"/>
      <c r="F79" s="19"/>
    </row>
    <row r="80" spans="1:6" ht="18" customHeight="1">
      <c r="A80" s="20">
        <v>904401</v>
      </c>
      <c r="B80" s="21" t="s">
        <v>472</v>
      </c>
      <c r="C80" s="22">
        <v>8850.534</v>
      </c>
      <c r="D80" s="23">
        <f t="shared" si="1"/>
        <v>10620.6408</v>
      </c>
      <c r="E80" s="24"/>
      <c r="F80" s="19"/>
    </row>
    <row r="81" spans="1:6" ht="18" customHeight="1">
      <c r="A81" s="20">
        <v>904041</v>
      </c>
      <c r="B81" s="21" t="s">
        <v>473</v>
      </c>
      <c r="C81" s="22">
        <v>20.9358006</v>
      </c>
      <c r="D81" s="23">
        <f t="shared" si="1"/>
        <v>25.12296072</v>
      </c>
      <c r="E81" s="24"/>
      <c r="F81" s="19"/>
    </row>
    <row r="82" spans="1:6" ht="18" customHeight="1">
      <c r="A82" s="20">
        <v>905431</v>
      </c>
      <c r="B82" s="21" t="s">
        <v>474</v>
      </c>
      <c r="C82" s="22">
        <v>3689.5322442</v>
      </c>
      <c r="D82" s="23">
        <f t="shared" si="1"/>
        <v>4427.43869304</v>
      </c>
      <c r="E82" s="24"/>
      <c r="F82" s="19"/>
    </row>
    <row r="83" spans="1:6" ht="18" customHeight="1">
      <c r="A83" s="20">
        <v>905441</v>
      </c>
      <c r="B83" s="21" t="s">
        <v>475</v>
      </c>
      <c r="C83" s="22">
        <v>8430.685857000002</v>
      </c>
      <c r="D83" s="23">
        <f t="shared" si="1"/>
        <v>10116.823028400002</v>
      </c>
      <c r="E83" s="24"/>
      <c r="F83" s="19"/>
    </row>
    <row r="84" spans="1:6" ht="18" customHeight="1">
      <c r="A84" s="20">
        <v>941551</v>
      </c>
      <c r="B84" s="21" t="s">
        <v>476</v>
      </c>
      <c r="C84" s="22">
        <v>96.626772</v>
      </c>
      <c r="D84" s="23">
        <f t="shared" si="1"/>
        <v>115.9521264</v>
      </c>
      <c r="E84" s="24"/>
      <c r="F84" s="19"/>
    </row>
    <row r="85" spans="1:6" ht="18" customHeight="1">
      <c r="A85" s="20">
        <v>903291</v>
      </c>
      <c r="B85" s="21" t="s">
        <v>477</v>
      </c>
      <c r="C85" s="22">
        <v>69.2491866</v>
      </c>
      <c r="D85" s="23">
        <f t="shared" si="1"/>
        <v>83.09902392</v>
      </c>
      <c r="E85" s="24"/>
      <c r="F85" s="19"/>
    </row>
    <row r="86" spans="1:6" ht="18" customHeight="1">
      <c r="A86" s="20">
        <v>902501</v>
      </c>
      <c r="B86" s="25" t="s">
        <v>478</v>
      </c>
      <c r="C86" s="26">
        <v>85.35364860000001</v>
      </c>
      <c r="D86" s="23">
        <f t="shared" si="1"/>
        <v>102.42437832000002</v>
      </c>
      <c r="E86" s="27"/>
      <c r="F86" s="19"/>
    </row>
    <row r="87" spans="1:6" ht="18" customHeight="1">
      <c r="A87" s="20">
        <v>900561</v>
      </c>
      <c r="B87" s="25" t="s">
        <v>479</v>
      </c>
      <c r="C87" s="26">
        <v>362.35039500000005</v>
      </c>
      <c r="D87" s="23">
        <f t="shared" si="1"/>
        <v>434.82047400000005</v>
      </c>
      <c r="E87" s="27"/>
      <c r="F87" s="19"/>
    </row>
    <row r="88" spans="1:6" ht="18" customHeight="1">
      <c r="A88" s="20">
        <v>900941</v>
      </c>
      <c r="B88" s="25" t="s">
        <v>480</v>
      </c>
      <c r="C88" s="26">
        <v>259.2818382</v>
      </c>
      <c r="D88" s="23">
        <f t="shared" si="1"/>
        <v>311.13820583999996</v>
      </c>
      <c r="E88" s="27"/>
      <c r="F88" s="19"/>
    </row>
    <row r="89" spans="1:6" s="29" customFormat="1" ht="18" customHeight="1">
      <c r="A89" s="28">
        <v>927021</v>
      </c>
      <c r="B89" s="25" t="s">
        <v>481</v>
      </c>
      <c r="C89" s="26">
        <v>165.87595860000002</v>
      </c>
      <c r="D89" s="23">
        <f t="shared" si="1"/>
        <v>199.05115032</v>
      </c>
      <c r="E89" s="27"/>
      <c r="F89" s="19"/>
    </row>
    <row r="90" spans="1:6" s="29" customFormat="1" ht="18" customHeight="1">
      <c r="A90" s="28">
        <v>942251</v>
      </c>
      <c r="B90" s="25" t="s">
        <v>482</v>
      </c>
      <c r="C90" s="26">
        <v>165.87595860000002</v>
      </c>
      <c r="D90" s="23">
        <f t="shared" si="1"/>
        <v>199.05115032</v>
      </c>
      <c r="E90" s="27"/>
      <c r="F90" s="19"/>
    </row>
    <row r="91" spans="1:6" s="29" customFormat="1" ht="18" customHeight="1">
      <c r="A91" s="28">
        <v>941541</v>
      </c>
      <c r="B91" s="25" t="s">
        <v>483</v>
      </c>
      <c r="C91" s="26">
        <v>165.87595860000002</v>
      </c>
      <c r="D91" s="23">
        <f t="shared" si="1"/>
        <v>199.05115032</v>
      </c>
      <c r="E91" s="27"/>
      <c r="F91" s="19"/>
    </row>
    <row r="92" spans="1:6" ht="18" customHeight="1">
      <c r="A92" s="28">
        <v>940101</v>
      </c>
      <c r="B92" s="25" t="s">
        <v>484</v>
      </c>
      <c r="C92" s="26">
        <v>305.984778</v>
      </c>
      <c r="D92" s="23">
        <f t="shared" si="1"/>
        <v>367.1817336</v>
      </c>
      <c r="E92" s="27"/>
      <c r="F92" s="19"/>
    </row>
    <row r="93" spans="1:6" s="29" customFormat="1" ht="18" customHeight="1">
      <c r="A93" s="28">
        <v>927011</v>
      </c>
      <c r="B93" s="25" t="s">
        <v>485</v>
      </c>
      <c r="C93" s="26">
        <v>265.723623</v>
      </c>
      <c r="D93" s="23">
        <f t="shared" si="1"/>
        <v>318.86834759999994</v>
      </c>
      <c r="E93" s="27"/>
      <c r="F93" s="19"/>
    </row>
    <row r="94" spans="1:6" ht="18" customHeight="1">
      <c r="A94" s="20">
        <v>942001</v>
      </c>
      <c r="B94" s="25" t="s">
        <v>486</v>
      </c>
      <c r="C94" s="26">
        <v>156.2132814</v>
      </c>
      <c r="D94" s="23">
        <f t="shared" si="1"/>
        <v>187.45593768</v>
      </c>
      <c r="E94" s="27"/>
      <c r="F94" s="19"/>
    </row>
    <row r="95" spans="1:6" ht="18" customHeight="1">
      <c r="A95" s="20">
        <v>942011</v>
      </c>
      <c r="B95" s="21" t="s">
        <v>487</v>
      </c>
      <c r="C95" s="22">
        <v>156.2132814</v>
      </c>
      <c r="D95" s="23">
        <f t="shared" si="1"/>
        <v>187.45593768</v>
      </c>
      <c r="E95" s="24"/>
      <c r="F95" s="19"/>
    </row>
    <row r="96" spans="1:6" ht="18" customHeight="1">
      <c r="A96" s="20">
        <v>941071</v>
      </c>
      <c r="B96" s="21" t="s">
        <v>488</v>
      </c>
      <c r="C96" s="22">
        <v>156.2132814</v>
      </c>
      <c r="D96" s="23">
        <f t="shared" si="1"/>
        <v>187.45593768</v>
      </c>
      <c r="E96" s="24"/>
      <c r="F96" s="19"/>
    </row>
    <row r="97" spans="1:6" ht="18" customHeight="1">
      <c r="A97" s="20">
        <v>941091</v>
      </c>
      <c r="B97" s="21" t="s">
        <v>489</v>
      </c>
      <c r="C97" s="22">
        <v>156.2132814</v>
      </c>
      <c r="D97" s="23">
        <f t="shared" si="1"/>
        <v>187.45593768</v>
      </c>
      <c r="E97" s="24"/>
      <c r="F97" s="19"/>
    </row>
    <row r="98" spans="1:6" ht="18" customHeight="1">
      <c r="A98" s="20">
        <v>941101</v>
      </c>
      <c r="B98" s="21" t="s">
        <v>490</v>
      </c>
      <c r="C98" s="22">
        <v>156.2132814</v>
      </c>
      <c r="D98" s="23">
        <f t="shared" si="1"/>
        <v>187.45593768</v>
      </c>
      <c r="E98" s="24"/>
      <c r="F98" s="19"/>
    </row>
    <row r="99" spans="1:6" ht="18" customHeight="1">
      <c r="A99" s="20">
        <v>942051</v>
      </c>
      <c r="B99" s="21" t="s">
        <v>491</v>
      </c>
      <c r="C99" s="22">
        <v>280.21763880000003</v>
      </c>
      <c r="D99" s="23">
        <f t="shared" si="1"/>
        <v>336.26116656000005</v>
      </c>
      <c r="E99" s="24"/>
      <c r="F99" s="19"/>
    </row>
    <row r="100" spans="1:6" ht="18" customHeight="1">
      <c r="A100" s="20">
        <v>942091</v>
      </c>
      <c r="B100" s="21" t="s">
        <v>492</v>
      </c>
      <c r="C100" s="22">
        <v>280.21763880000003</v>
      </c>
      <c r="D100" s="23">
        <f t="shared" si="1"/>
        <v>336.26116656000005</v>
      </c>
      <c r="E100" s="24"/>
      <c r="F100" s="19"/>
    </row>
    <row r="101" spans="1:6" ht="18" customHeight="1">
      <c r="A101" s="20">
        <v>942021</v>
      </c>
      <c r="B101" s="21" t="s">
        <v>493</v>
      </c>
      <c r="C101" s="22">
        <v>115.9521264</v>
      </c>
      <c r="D101" s="23">
        <f t="shared" si="1"/>
        <v>139.14255168</v>
      </c>
      <c r="E101" s="24"/>
      <c r="F101" s="19"/>
    </row>
    <row r="102" spans="1:6" ht="18" customHeight="1">
      <c r="A102" s="20">
        <v>942121</v>
      </c>
      <c r="B102" s="21" t="s">
        <v>494</v>
      </c>
      <c r="C102" s="22">
        <v>634.5158028000001</v>
      </c>
      <c r="D102" s="23">
        <f t="shared" si="1"/>
        <v>761.41896336</v>
      </c>
      <c r="E102" s="24"/>
      <c r="F102" s="19"/>
    </row>
    <row r="103" spans="1:6" ht="18" customHeight="1">
      <c r="A103" s="20">
        <v>902181</v>
      </c>
      <c r="B103" s="21" t="s">
        <v>495</v>
      </c>
      <c r="C103" s="22">
        <v>2439.825993</v>
      </c>
      <c r="D103" s="23">
        <f t="shared" si="1"/>
        <v>2927.7911916</v>
      </c>
      <c r="E103" s="24"/>
      <c r="F103" s="19"/>
    </row>
    <row r="104" spans="1:6" ht="18" customHeight="1">
      <c r="A104" s="20">
        <v>942321</v>
      </c>
      <c r="B104" s="21" t="s">
        <v>496</v>
      </c>
      <c r="C104" s="22">
        <v>86.96409479999998</v>
      </c>
      <c r="D104" s="23">
        <f t="shared" si="1"/>
        <v>104.35691375999998</v>
      </c>
      <c r="E104" s="24"/>
      <c r="F104" s="19"/>
    </row>
    <row r="105" spans="1:6" ht="18" customHeight="1">
      <c r="A105" s="20">
        <v>942131</v>
      </c>
      <c r="B105" s="21" t="s">
        <v>497</v>
      </c>
      <c r="C105" s="22">
        <v>88.574541</v>
      </c>
      <c r="D105" s="23">
        <f t="shared" si="1"/>
        <v>106.28944919999999</v>
      </c>
      <c r="E105" s="24"/>
      <c r="F105" s="19"/>
    </row>
    <row r="106" spans="1:6" ht="18" customHeight="1">
      <c r="A106" s="20">
        <v>908521</v>
      </c>
      <c r="B106" s="21" t="s">
        <v>498</v>
      </c>
      <c r="C106" s="22">
        <v>14.4940158</v>
      </c>
      <c r="D106" s="23">
        <f t="shared" si="1"/>
        <v>17.39281896</v>
      </c>
      <c r="E106" s="24"/>
      <c r="F106" s="19"/>
    </row>
    <row r="107" spans="1:6" ht="18" customHeight="1">
      <c r="A107" s="20">
        <v>908511</v>
      </c>
      <c r="B107" s="21" t="s">
        <v>499</v>
      </c>
      <c r="C107" s="22">
        <v>3.2208924</v>
      </c>
      <c r="D107" s="23">
        <f t="shared" si="1"/>
        <v>3.8650708799999998</v>
      </c>
      <c r="E107" s="24"/>
      <c r="F107" s="19"/>
    </row>
    <row r="108" spans="1:6" ht="18" customHeight="1">
      <c r="A108" s="20">
        <v>945541</v>
      </c>
      <c r="B108" s="21" t="s">
        <v>500</v>
      </c>
      <c r="C108" s="22">
        <v>265.723623</v>
      </c>
      <c r="D108" s="23">
        <f t="shared" si="1"/>
        <v>318.86834759999994</v>
      </c>
      <c r="E108" s="24"/>
      <c r="F108" s="19"/>
    </row>
    <row r="109" spans="1:6" ht="18" customHeight="1">
      <c r="A109" s="20">
        <v>942231</v>
      </c>
      <c r="B109" s="21" t="s">
        <v>501</v>
      </c>
      <c r="C109" s="22">
        <v>262.50273059999995</v>
      </c>
      <c r="D109" s="23">
        <f t="shared" si="1"/>
        <v>315.0032767199999</v>
      </c>
      <c r="E109" s="24"/>
      <c r="F109" s="19"/>
    </row>
    <row r="110" spans="1:6" ht="18" customHeight="1">
      <c r="A110" s="20">
        <v>942211</v>
      </c>
      <c r="B110" s="21" t="s">
        <v>502</v>
      </c>
      <c r="C110" s="22">
        <v>281.828085</v>
      </c>
      <c r="D110" s="23">
        <f t="shared" si="1"/>
        <v>338.193702</v>
      </c>
      <c r="E110" s="24"/>
      <c r="F110" s="19"/>
    </row>
    <row r="111" spans="1:6" ht="18" customHeight="1">
      <c r="A111" s="20">
        <v>955311</v>
      </c>
      <c r="B111" s="21" t="s">
        <v>503</v>
      </c>
      <c r="C111" s="22">
        <v>124.00435740000002</v>
      </c>
      <c r="D111" s="23">
        <f t="shared" si="1"/>
        <v>148.80522888000002</v>
      </c>
      <c r="E111" s="24"/>
      <c r="F111" s="19"/>
    </row>
    <row r="112" spans="1:6" ht="18" customHeight="1">
      <c r="A112" s="20">
        <v>903781</v>
      </c>
      <c r="B112" s="21" t="s">
        <v>504</v>
      </c>
      <c r="C112" s="22">
        <v>122.3939112</v>
      </c>
      <c r="D112" s="23">
        <f t="shared" si="1"/>
        <v>146.87269344</v>
      </c>
      <c r="E112" s="24"/>
      <c r="F112" s="19"/>
    </row>
    <row r="113" spans="1:6" ht="18" customHeight="1">
      <c r="A113" s="20">
        <v>906301</v>
      </c>
      <c r="B113" s="21" t="s">
        <v>505</v>
      </c>
      <c r="C113" s="22">
        <v>11.273123400000001</v>
      </c>
      <c r="D113" s="23">
        <f t="shared" si="1"/>
        <v>13.52774808</v>
      </c>
      <c r="E113" s="24"/>
      <c r="F113" s="19"/>
    </row>
    <row r="114" spans="1:6" ht="18" customHeight="1">
      <c r="A114" s="20">
        <v>908051</v>
      </c>
      <c r="B114" s="21" t="s">
        <v>506</v>
      </c>
      <c r="C114" s="22">
        <v>188.42220540000002</v>
      </c>
      <c r="D114" s="23">
        <f t="shared" si="1"/>
        <v>226.10664648000002</v>
      </c>
      <c r="E114" s="24"/>
      <c r="F114" s="19"/>
    </row>
    <row r="115" spans="1:6" ht="18" customHeight="1">
      <c r="A115" s="20">
        <v>906051</v>
      </c>
      <c r="B115" s="21" t="s">
        <v>507</v>
      </c>
      <c r="C115" s="22">
        <v>2723.2645242</v>
      </c>
      <c r="D115" s="23">
        <f t="shared" si="1"/>
        <v>3267.9174290399997</v>
      </c>
      <c r="E115" s="24"/>
      <c r="F115" s="19"/>
    </row>
    <row r="116" spans="1:6" ht="18" customHeight="1">
      <c r="A116" s="20">
        <v>942451</v>
      </c>
      <c r="B116" s="21" t="s">
        <v>508</v>
      </c>
      <c r="C116" s="22">
        <v>177.149082</v>
      </c>
      <c r="D116" s="23">
        <f t="shared" si="1"/>
        <v>212.57889839999999</v>
      </c>
      <c r="E116" s="24"/>
      <c r="F116" s="19"/>
    </row>
    <row r="117" spans="1:6" ht="18" customHeight="1">
      <c r="A117" s="20">
        <v>942641</v>
      </c>
      <c r="B117" s="21" t="s">
        <v>509</v>
      </c>
      <c r="C117" s="22">
        <v>1310.9032068</v>
      </c>
      <c r="D117" s="23">
        <f t="shared" si="1"/>
        <v>1573.08384816</v>
      </c>
      <c r="E117" s="24"/>
      <c r="F117" s="19"/>
    </row>
    <row r="118" spans="1:6" ht="18" customHeight="1">
      <c r="A118" s="20">
        <v>900641</v>
      </c>
      <c r="B118" s="21" t="s">
        <v>510</v>
      </c>
      <c r="C118" s="22">
        <v>20.9358006</v>
      </c>
      <c r="D118" s="23">
        <f t="shared" si="1"/>
        <v>25.12296072</v>
      </c>
      <c r="E118" s="24"/>
      <c r="F118" s="19"/>
    </row>
    <row r="119" spans="1:6" ht="18" customHeight="1">
      <c r="A119" s="20">
        <v>904861</v>
      </c>
      <c r="B119" s="21" t="s">
        <v>511</v>
      </c>
      <c r="C119" s="22">
        <v>72.470079</v>
      </c>
      <c r="D119" s="23">
        <f t="shared" si="1"/>
        <v>86.9640948</v>
      </c>
      <c r="E119" s="24"/>
      <c r="F119" s="19"/>
    </row>
    <row r="120" spans="1:6" ht="18" customHeight="1">
      <c r="A120" s="20">
        <v>905691</v>
      </c>
      <c r="B120" s="21" t="s">
        <v>512</v>
      </c>
      <c r="C120" s="22">
        <v>59.586509400000004</v>
      </c>
      <c r="D120" s="23">
        <f t="shared" si="1"/>
        <v>71.50381128000001</v>
      </c>
      <c r="E120" s="24"/>
      <c r="F120" s="19"/>
    </row>
    <row r="121" spans="1:6" ht="18" customHeight="1">
      <c r="A121" s="20">
        <v>905651</v>
      </c>
      <c r="B121" s="21" t="s">
        <v>513</v>
      </c>
      <c r="C121" s="22">
        <v>164.26551240000003</v>
      </c>
      <c r="D121" s="23">
        <f t="shared" si="1"/>
        <v>197.11861488000002</v>
      </c>
      <c r="E121" s="24"/>
      <c r="F121" s="19"/>
    </row>
    <row r="122" spans="1:6" ht="18" customHeight="1">
      <c r="A122" s="20">
        <v>900341</v>
      </c>
      <c r="B122" s="21" t="s">
        <v>514</v>
      </c>
      <c r="C122" s="22">
        <v>85.35364860000001</v>
      </c>
      <c r="D122" s="23">
        <f t="shared" si="1"/>
        <v>102.42437832000002</v>
      </c>
      <c r="E122" s="24"/>
      <c r="F122" s="19"/>
    </row>
    <row r="123" spans="1:6" ht="18" customHeight="1">
      <c r="A123" s="20">
        <v>904281</v>
      </c>
      <c r="B123" s="21" t="s">
        <v>515</v>
      </c>
      <c r="C123" s="22">
        <v>85.35364860000001</v>
      </c>
      <c r="D123" s="23">
        <f t="shared" si="1"/>
        <v>102.42437832000002</v>
      </c>
      <c r="E123" s="24"/>
      <c r="F123" s="19"/>
    </row>
    <row r="124" spans="1:6" ht="18" customHeight="1">
      <c r="A124" s="20">
        <v>902151</v>
      </c>
      <c r="B124" s="21" t="s">
        <v>516</v>
      </c>
      <c r="C124" s="22">
        <v>53.1447246</v>
      </c>
      <c r="D124" s="23">
        <f t="shared" si="1"/>
        <v>63.77366952</v>
      </c>
      <c r="E124" s="24"/>
      <c r="F124" s="19"/>
    </row>
    <row r="125" spans="1:6" ht="18" customHeight="1">
      <c r="A125" s="20">
        <v>904871</v>
      </c>
      <c r="B125" s="21" t="s">
        <v>517</v>
      </c>
      <c r="C125" s="22">
        <v>122.3939112</v>
      </c>
      <c r="D125" s="23">
        <f t="shared" si="1"/>
        <v>146.87269344</v>
      </c>
      <c r="E125" s="24"/>
      <c r="F125" s="19"/>
    </row>
    <row r="126" spans="1:6" ht="18" customHeight="1">
      <c r="A126" s="20">
        <v>942241</v>
      </c>
      <c r="B126" s="21" t="s">
        <v>518</v>
      </c>
      <c r="C126" s="22">
        <v>57.9760632</v>
      </c>
      <c r="D126" s="23">
        <f t="shared" si="1"/>
        <v>69.57127584</v>
      </c>
      <c r="E126" s="24"/>
      <c r="F126" s="19"/>
    </row>
    <row r="127" spans="1:6" ht="18" customHeight="1">
      <c r="A127" s="20">
        <v>942461</v>
      </c>
      <c r="B127" s="21" t="s">
        <v>519</v>
      </c>
      <c r="C127" s="22">
        <v>20.9358006</v>
      </c>
      <c r="D127" s="23">
        <f t="shared" si="1"/>
        <v>25.12296072</v>
      </c>
      <c r="E127" s="24"/>
      <c r="F127" s="19"/>
    </row>
    <row r="128" spans="1:6" ht="18" customHeight="1">
      <c r="A128" s="20">
        <v>905661</v>
      </c>
      <c r="B128" s="21" t="s">
        <v>520</v>
      </c>
      <c r="C128" s="22">
        <v>59.586509400000004</v>
      </c>
      <c r="D128" s="23">
        <f t="shared" si="1"/>
        <v>71.50381128000001</v>
      </c>
      <c r="E128" s="24"/>
      <c r="F128" s="19"/>
    </row>
    <row r="129" spans="1:6" ht="18" customHeight="1">
      <c r="A129" s="20">
        <v>916161</v>
      </c>
      <c r="B129" s="21" t="s">
        <v>521</v>
      </c>
      <c r="C129" s="22">
        <v>1248.095805</v>
      </c>
      <c r="D129" s="23">
        <f t="shared" si="1"/>
        <v>1497.7149659999998</v>
      </c>
      <c r="E129" s="24"/>
      <c r="F129" s="19"/>
    </row>
    <row r="130" spans="1:6" ht="18" customHeight="1">
      <c r="A130" s="20">
        <v>902221</v>
      </c>
      <c r="B130" s="21" t="s">
        <v>522</v>
      </c>
      <c r="C130" s="22">
        <v>72.470079</v>
      </c>
      <c r="D130" s="23">
        <f t="shared" si="1"/>
        <v>86.9640948</v>
      </c>
      <c r="E130" s="24"/>
      <c r="F130" s="19"/>
    </row>
    <row r="131" spans="1:6" ht="18" customHeight="1">
      <c r="A131" s="20">
        <v>902231</v>
      </c>
      <c r="B131" s="21" t="s">
        <v>523</v>
      </c>
      <c r="C131" s="22">
        <v>24.156693</v>
      </c>
      <c r="D131" s="23">
        <f t="shared" si="1"/>
        <v>28.9880316</v>
      </c>
      <c r="E131" s="24"/>
      <c r="F131" s="19"/>
    </row>
    <row r="132" spans="1:6" ht="18" customHeight="1">
      <c r="A132" s="20">
        <v>900161</v>
      </c>
      <c r="B132" s="21" t="s">
        <v>524</v>
      </c>
      <c r="C132" s="22">
        <v>344.6354868</v>
      </c>
      <c r="D132" s="23">
        <f t="shared" si="1"/>
        <v>413.56258416000003</v>
      </c>
      <c r="E132" s="24"/>
      <c r="F132" s="19"/>
    </row>
    <row r="133" spans="1:6" ht="18" customHeight="1">
      <c r="A133" s="20">
        <v>900151</v>
      </c>
      <c r="B133" s="21" t="s">
        <v>525</v>
      </c>
      <c r="C133" s="22">
        <v>93.4058796</v>
      </c>
      <c r="D133" s="23">
        <f t="shared" si="1"/>
        <v>112.08705552</v>
      </c>
      <c r="E133" s="24"/>
      <c r="F133" s="19"/>
    </row>
    <row r="134" spans="1:6" ht="18" customHeight="1">
      <c r="A134" s="20">
        <v>900171</v>
      </c>
      <c r="B134" s="21" t="s">
        <v>526</v>
      </c>
      <c r="C134" s="22">
        <v>75.69097140000001</v>
      </c>
      <c r="D134" s="23">
        <f aca="true" t="shared" si="2" ref="D134:D197">C134*1.2</f>
        <v>90.82916568</v>
      </c>
      <c r="E134" s="24"/>
      <c r="F134" s="19"/>
    </row>
    <row r="135" spans="1:6" ht="18" customHeight="1">
      <c r="A135" s="20">
        <v>914621</v>
      </c>
      <c r="B135" s="21" t="s">
        <v>527</v>
      </c>
      <c r="C135" s="22">
        <v>54.755170800000016</v>
      </c>
      <c r="D135" s="23">
        <f t="shared" si="2"/>
        <v>65.70620496000002</v>
      </c>
      <c r="E135" s="24"/>
      <c r="F135" s="19"/>
    </row>
    <row r="136" spans="1:6" ht="18" customHeight="1">
      <c r="A136" s="20">
        <v>900131</v>
      </c>
      <c r="B136" s="21" t="s">
        <v>528</v>
      </c>
      <c r="C136" s="22">
        <v>24.156693</v>
      </c>
      <c r="D136" s="23">
        <f t="shared" si="2"/>
        <v>28.9880316</v>
      </c>
      <c r="E136" s="24"/>
      <c r="F136" s="19"/>
    </row>
    <row r="137" spans="1:6" ht="18" customHeight="1">
      <c r="A137" s="20">
        <v>900121</v>
      </c>
      <c r="B137" s="21" t="s">
        <v>529</v>
      </c>
      <c r="C137" s="22">
        <v>40.261155</v>
      </c>
      <c r="D137" s="23">
        <f t="shared" si="2"/>
        <v>48.313386</v>
      </c>
      <c r="E137" s="24"/>
      <c r="F137" s="19"/>
    </row>
    <row r="138" spans="1:6" ht="18" customHeight="1">
      <c r="A138" s="20">
        <v>900371</v>
      </c>
      <c r="B138" s="21" t="s">
        <v>530</v>
      </c>
      <c r="C138" s="22">
        <v>59.586509400000004</v>
      </c>
      <c r="D138" s="23">
        <f t="shared" si="2"/>
        <v>71.50381128000001</v>
      </c>
      <c r="E138" s="24"/>
      <c r="F138" s="19"/>
    </row>
    <row r="139" spans="1:6" ht="18" customHeight="1">
      <c r="A139" s="20">
        <v>900141</v>
      </c>
      <c r="B139" s="21" t="s">
        <v>531</v>
      </c>
      <c r="C139" s="22">
        <v>6.4417848</v>
      </c>
      <c r="D139" s="23">
        <f t="shared" si="2"/>
        <v>7.7301417599999995</v>
      </c>
      <c r="E139" s="24"/>
      <c r="F139" s="19"/>
    </row>
    <row r="140" spans="1:6" ht="18" customHeight="1">
      <c r="A140" s="20">
        <v>900112</v>
      </c>
      <c r="B140" s="21" t="s">
        <v>532</v>
      </c>
      <c r="C140" s="22">
        <v>582.9815244</v>
      </c>
      <c r="D140" s="23">
        <f t="shared" si="2"/>
        <v>699.57782928</v>
      </c>
      <c r="E140" s="24"/>
      <c r="F140" s="19"/>
    </row>
    <row r="141" spans="1:6" ht="18" customHeight="1">
      <c r="A141" s="20">
        <v>905361</v>
      </c>
      <c r="B141" s="21" t="s">
        <v>533</v>
      </c>
      <c r="C141" s="22">
        <v>1521.8716590000001</v>
      </c>
      <c r="D141" s="23">
        <f t="shared" si="2"/>
        <v>1826.2459908</v>
      </c>
      <c r="E141" s="24"/>
      <c r="F141" s="19"/>
    </row>
    <row r="142" spans="1:6" ht="18" customHeight="1">
      <c r="A142" s="20">
        <v>941111</v>
      </c>
      <c r="B142" s="21" t="s">
        <v>534</v>
      </c>
      <c r="C142" s="22">
        <v>191.6430978</v>
      </c>
      <c r="D142" s="23">
        <f t="shared" si="2"/>
        <v>229.97171735999999</v>
      </c>
      <c r="E142" s="24"/>
      <c r="F142" s="19"/>
    </row>
    <row r="143" spans="1:6" ht="18" customHeight="1">
      <c r="A143" s="20">
        <v>943101</v>
      </c>
      <c r="B143" s="21" t="s">
        <v>535</v>
      </c>
      <c r="C143" s="22">
        <v>1934.1458862000002</v>
      </c>
      <c r="D143" s="23">
        <f t="shared" si="2"/>
        <v>2320.97506344</v>
      </c>
      <c r="E143" s="24"/>
      <c r="F143" s="19"/>
    </row>
    <row r="144" spans="1:6" ht="18" customHeight="1">
      <c r="A144" s="20">
        <v>903941</v>
      </c>
      <c r="B144" s="21" t="s">
        <v>536</v>
      </c>
      <c r="C144" s="22">
        <v>53.1447246</v>
      </c>
      <c r="D144" s="23">
        <f t="shared" si="2"/>
        <v>63.77366952</v>
      </c>
      <c r="E144" s="24"/>
      <c r="F144" s="19"/>
    </row>
    <row r="145" spans="1:6" ht="18" customHeight="1">
      <c r="A145" s="20">
        <v>941481</v>
      </c>
      <c r="B145" s="21" t="s">
        <v>537</v>
      </c>
      <c r="C145" s="22">
        <v>54.755170800000016</v>
      </c>
      <c r="D145" s="23">
        <f t="shared" si="2"/>
        <v>65.70620496000002</v>
      </c>
      <c r="E145" s="24"/>
      <c r="F145" s="19"/>
    </row>
    <row r="146" spans="1:6" ht="18" customHeight="1">
      <c r="A146" s="20">
        <v>903321</v>
      </c>
      <c r="B146" s="21" t="s">
        <v>538</v>
      </c>
      <c r="C146" s="22">
        <v>6.4417848</v>
      </c>
      <c r="D146" s="23">
        <f t="shared" si="2"/>
        <v>7.7301417599999995</v>
      </c>
      <c r="E146" s="24"/>
      <c r="F146" s="19"/>
    </row>
    <row r="147" spans="1:6" ht="18" customHeight="1">
      <c r="A147" s="20">
        <v>943011</v>
      </c>
      <c r="B147" s="21" t="s">
        <v>539</v>
      </c>
      <c r="C147" s="22">
        <v>317.25790140000004</v>
      </c>
      <c r="D147" s="23">
        <f t="shared" si="2"/>
        <v>380.70948168</v>
      </c>
      <c r="E147" s="24"/>
      <c r="F147" s="19"/>
    </row>
    <row r="148" spans="1:6" ht="18" customHeight="1">
      <c r="A148" s="20">
        <v>903331</v>
      </c>
      <c r="B148" s="21" t="s">
        <v>540</v>
      </c>
      <c r="C148" s="22">
        <v>19.325354400000002</v>
      </c>
      <c r="D148" s="23">
        <f t="shared" si="2"/>
        <v>23.190425280000003</v>
      </c>
      <c r="E148" s="24"/>
      <c r="F148" s="19"/>
    </row>
    <row r="149" spans="1:6" ht="18" customHeight="1">
      <c r="A149" s="20">
        <v>943031</v>
      </c>
      <c r="B149" s="21" t="s">
        <v>541</v>
      </c>
      <c r="C149" s="22">
        <v>133.6670346</v>
      </c>
      <c r="D149" s="23">
        <f t="shared" si="2"/>
        <v>160.40044152</v>
      </c>
      <c r="E149" s="24"/>
      <c r="F149" s="19"/>
    </row>
    <row r="150" spans="1:6" ht="18" customHeight="1">
      <c r="A150" s="20">
        <v>941491</v>
      </c>
      <c r="B150" s="21" t="s">
        <v>542</v>
      </c>
      <c r="C150" s="22">
        <v>347.85637919999994</v>
      </c>
      <c r="D150" s="23">
        <f t="shared" si="2"/>
        <v>417.42765503999993</v>
      </c>
      <c r="E150" s="24"/>
      <c r="F150" s="19"/>
    </row>
    <row r="151" spans="1:6" ht="18" customHeight="1">
      <c r="A151" s="20">
        <v>903631</v>
      </c>
      <c r="B151" s="21" t="s">
        <v>543</v>
      </c>
      <c r="C151" s="22">
        <v>497.6278758</v>
      </c>
      <c r="D151" s="23">
        <f t="shared" si="2"/>
        <v>597.15345096</v>
      </c>
      <c r="E151" s="24"/>
      <c r="F151" s="19"/>
    </row>
    <row r="152" spans="1:6" ht="18" customHeight="1">
      <c r="A152" s="20">
        <v>943071</v>
      </c>
      <c r="B152" s="21" t="s">
        <v>544</v>
      </c>
      <c r="C152" s="22">
        <v>905.0707644</v>
      </c>
      <c r="D152" s="23">
        <f t="shared" si="2"/>
        <v>1086.08491728</v>
      </c>
      <c r="E152" s="24"/>
      <c r="F152" s="19"/>
    </row>
    <row r="153" spans="1:6" ht="18" customHeight="1">
      <c r="A153" s="20">
        <v>943061</v>
      </c>
      <c r="B153" s="21" t="s">
        <v>545</v>
      </c>
      <c r="C153" s="22">
        <v>905.0707644</v>
      </c>
      <c r="D153" s="23">
        <f t="shared" si="2"/>
        <v>1086.08491728</v>
      </c>
      <c r="E153" s="24"/>
      <c r="F153" s="19"/>
    </row>
    <row r="154" spans="1:6" ht="18" customHeight="1">
      <c r="A154" s="20">
        <v>943041</v>
      </c>
      <c r="B154" s="21" t="s">
        <v>546</v>
      </c>
      <c r="C154" s="22">
        <v>905.0707644</v>
      </c>
      <c r="D154" s="23">
        <f t="shared" si="2"/>
        <v>1086.08491728</v>
      </c>
      <c r="E154" s="24"/>
      <c r="F154" s="19"/>
    </row>
    <row r="155" spans="1:6" ht="18" customHeight="1">
      <c r="A155" s="20">
        <v>943091</v>
      </c>
      <c r="B155" s="21" t="s">
        <v>547</v>
      </c>
      <c r="C155" s="22">
        <v>1127.31234</v>
      </c>
      <c r="D155" s="23">
        <f t="shared" si="2"/>
        <v>1352.774808</v>
      </c>
      <c r="E155" s="24"/>
      <c r="F155" s="19"/>
    </row>
    <row r="156" spans="1:6" ht="18" customHeight="1">
      <c r="A156" s="20">
        <v>943081</v>
      </c>
      <c r="B156" s="21" t="s">
        <v>548</v>
      </c>
      <c r="C156" s="22">
        <v>1127.31234</v>
      </c>
      <c r="D156" s="23">
        <f t="shared" si="2"/>
        <v>1352.774808</v>
      </c>
      <c r="E156" s="24"/>
      <c r="F156" s="19"/>
    </row>
    <row r="157" spans="1:6" ht="18" customHeight="1">
      <c r="A157" s="20">
        <v>943121</v>
      </c>
      <c r="B157" s="21" t="s">
        <v>549</v>
      </c>
      <c r="C157" s="22">
        <v>1127.31234</v>
      </c>
      <c r="D157" s="23">
        <f t="shared" si="2"/>
        <v>1352.774808</v>
      </c>
      <c r="E157" s="24"/>
      <c r="F157" s="19"/>
    </row>
    <row r="158" spans="1:6" ht="18" customHeight="1">
      <c r="A158" s="20">
        <v>941301</v>
      </c>
      <c r="B158" s="21" t="s">
        <v>550</v>
      </c>
      <c r="C158" s="22">
        <v>32.208924</v>
      </c>
      <c r="D158" s="23">
        <f t="shared" si="2"/>
        <v>38.650708800000004</v>
      </c>
      <c r="E158" s="24"/>
      <c r="F158" s="19"/>
    </row>
    <row r="159" spans="1:6" ht="18" customHeight="1">
      <c r="A159" s="20">
        <v>903841</v>
      </c>
      <c r="B159" s="21" t="s">
        <v>551</v>
      </c>
      <c r="C159" s="22">
        <v>1652.3178012</v>
      </c>
      <c r="D159" s="23">
        <f t="shared" si="2"/>
        <v>1982.78136144</v>
      </c>
      <c r="E159" s="24"/>
      <c r="F159" s="19"/>
    </row>
    <row r="160" spans="1:6" ht="18" customHeight="1">
      <c r="A160" s="20">
        <v>941641</v>
      </c>
      <c r="B160" s="21" t="s">
        <v>552</v>
      </c>
      <c r="C160" s="22">
        <v>104.67900300000001</v>
      </c>
      <c r="D160" s="23">
        <f t="shared" si="2"/>
        <v>125.6148036</v>
      </c>
      <c r="E160" s="24"/>
      <c r="F160" s="19"/>
    </row>
    <row r="161" spans="1:6" ht="18" customHeight="1">
      <c r="A161" s="20">
        <v>903811</v>
      </c>
      <c r="B161" s="21" t="s">
        <v>553</v>
      </c>
      <c r="C161" s="22">
        <v>130.4461422</v>
      </c>
      <c r="D161" s="23">
        <f t="shared" si="2"/>
        <v>156.53537064</v>
      </c>
      <c r="E161" s="24"/>
      <c r="F161" s="19"/>
    </row>
    <row r="162" spans="1:6" ht="18" customHeight="1">
      <c r="A162" s="20">
        <v>903791</v>
      </c>
      <c r="B162" s="21" t="s">
        <v>554</v>
      </c>
      <c r="C162" s="22">
        <v>20.9358006</v>
      </c>
      <c r="D162" s="23">
        <f t="shared" si="2"/>
        <v>25.12296072</v>
      </c>
      <c r="E162" s="24"/>
      <c r="F162" s="19"/>
    </row>
    <row r="163" spans="1:6" ht="18" customHeight="1">
      <c r="A163" s="20">
        <v>903801</v>
      </c>
      <c r="B163" s="21" t="s">
        <v>555</v>
      </c>
      <c r="C163" s="22">
        <v>185.201313</v>
      </c>
      <c r="D163" s="23">
        <f t="shared" si="2"/>
        <v>222.2415756</v>
      </c>
      <c r="E163" s="24"/>
      <c r="F163" s="19"/>
    </row>
    <row r="164" spans="1:6" ht="18" customHeight="1">
      <c r="A164" s="20">
        <v>946051</v>
      </c>
      <c r="B164" s="21" t="s">
        <v>556</v>
      </c>
      <c r="C164" s="22">
        <v>363.9608412</v>
      </c>
      <c r="D164" s="23">
        <f t="shared" si="2"/>
        <v>436.75300943999997</v>
      </c>
      <c r="E164" s="24"/>
      <c r="F164" s="19"/>
    </row>
    <row r="165" spans="1:6" ht="18" customHeight="1">
      <c r="A165" s="20">
        <v>980351</v>
      </c>
      <c r="B165" s="21" t="s">
        <v>557</v>
      </c>
      <c r="C165" s="22">
        <v>17.7149082</v>
      </c>
      <c r="D165" s="23">
        <f t="shared" si="2"/>
        <v>21.25788984</v>
      </c>
      <c r="E165" s="24"/>
      <c r="F165" s="19"/>
    </row>
    <row r="166" spans="1:6" ht="18" customHeight="1">
      <c r="A166" s="20">
        <v>941601</v>
      </c>
      <c r="B166" s="21" t="s">
        <v>558</v>
      </c>
      <c r="C166" s="22">
        <v>24.156693</v>
      </c>
      <c r="D166" s="23">
        <f t="shared" si="2"/>
        <v>28.9880316</v>
      </c>
      <c r="E166" s="24"/>
      <c r="F166" s="19"/>
    </row>
    <row r="167" spans="1:6" ht="18" customHeight="1">
      <c r="A167" s="20">
        <v>942191</v>
      </c>
      <c r="B167" s="21" t="s">
        <v>559</v>
      </c>
      <c r="C167" s="22">
        <v>67.6387404</v>
      </c>
      <c r="D167" s="23">
        <f t="shared" si="2"/>
        <v>81.16648848</v>
      </c>
      <c r="E167" s="24"/>
      <c r="F167" s="19"/>
    </row>
    <row r="168" spans="1:6" ht="18" customHeight="1">
      <c r="A168" s="20">
        <v>980361</v>
      </c>
      <c r="B168" s="21" t="s">
        <v>560</v>
      </c>
      <c r="C168" s="22">
        <v>16.104462</v>
      </c>
      <c r="D168" s="23">
        <f t="shared" si="2"/>
        <v>19.325354400000002</v>
      </c>
      <c r="E168" s="24"/>
      <c r="F168" s="19"/>
    </row>
    <row r="169" spans="1:6" ht="18" customHeight="1">
      <c r="A169" s="20">
        <v>907481</v>
      </c>
      <c r="B169" s="21" t="s">
        <v>561</v>
      </c>
      <c r="C169" s="22">
        <v>156.2132814</v>
      </c>
      <c r="D169" s="23">
        <f t="shared" si="2"/>
        <v>187.45593768</v>
      </c>
      <c r="E169" s="24"/>
      <c r="F169" s="19"/>
    </row>
    <row r="170" spans="1:6" ht="18" customHeight="1">
      <c r="A170" s="20">
        <v>902121</v>
      </c>
      <c r="B170" s="21" t="s">
        <v>562</v>
      </c>
      <c r="C170" s="22">
        <v>169.09685100000002</v>
      </c>
      <c r="D170" s="23">
        <f t="shared" si="2"/>
        <v>202.91622120000002</v>
      </c>
      <c r="E170" s="24"/>
      <c r="F170" s="19"/>
    </row>
    <row r="171" spans="1:6" ht="18" customHeight="1">
      <c r="A171" s="20">
        <v>900351</v>
      </c>
      <c r="B171" s="21" t="s">
        <v>563</v>
      </c>
      <c r="C171" s="22">
        <v>28.9880316</v>
      </c>
      <c r="D171" s="23">
        <f t="shared" si="2"/>
        <v>34.78563792</v>
      </c>
      <c r="E171" s="24"/>
      <c r="F171" s="19"/>
    </row>
    <row r="172" spans="1:6" ht="18" customHeight="1">
      <c r="A172" s="20">
        <v>905491</v>
      </c>
      <c r="B172" s="21" t="s">
        <v>564</v>
      </c>
      <c r="C172" s="22">
        <v>217.41023700000005</v>
      </c>
      <c r="D172" s="23">
        <f t="shared" si="2"/>
        <v>260.89228440000005</v>
      </c>
      <c r="E172" s="24"/>
      <c r="F172" s="19"/>
    </row>
    <row r="173" spans="1:6" ht="18" customHeight="1">
      <c r="A173" s="20">
        <v>903771</v>
      </c>
      <c r="B173" s="21" t="s">
        <v>565</v>
      </c>
      <c r="C173" s="22">
        <v>235.1251452</v>
      </c>
      <c r="D173" s="23">
        <f t="shared" si="2"/>
        <v>282.15017423999996</v>
      </c>
      <c r="E173" s="24"/>
      <c r="F173" s="19"/>
    </row>
    <row r="174" spans="1:6" ht="18" customHeight="1">
      <c r="A174" s="20">
        <v>980341</v>
      </c>
      <c r="B174" s="21" t="s">
        <v>566</v>
      </c>
      <c r="C174" s="22">
        <v>420.32645820000005</v>
      </c>
      <c r="D174" s="23">
        <f t="shared" si="2"/>
        <v>504.39174984000005</v>
      </c>
      <c r="E174" s="24"/>
      <c r="F174" s="19"/>
    </row>
    <row r="175" spans="1:6" ht="18" customHeight="1">
      <c r="A175" s="20">
        <v>905111</v>
      </c>
      <c r="B175" s="21" t="s">
        <v>567</v>
      </c>
      <c r="C175" s="22">
        <v>17.7149082</v>
      </c>
      <c r="D175" s="23">
        <f t="shared" si="2"/>
        <v>21.25788984</v>
      </c>
      <c r="E175" s="24"/>
      <c r="F175" s="19"/>
    </row>
    <row r="176" spans="1:6" ht="18" customHeight="1">
      <c r="A176" s="30">
        <v>10881</v>
      </c>
      <c r="B176" s="21" t="s">
        <v>568</v>
      </c>
      <c r="C176" s="22">
        <v>5739.630256800001</v>
      </c>
      <c r="D176" s="23">
        <f t="shared" si="2"/>
        <v>6887.556308160001</v>
      </c>
      <c r="E176" s="24"/>
      <c r="F176" s="19"/>
    </row>
    <row r="177" spans="1:6" ht="18" customHeight="1">
      <c r="A177" s="20">
        <v>945501</v>
      </c>
      <c r="B177" s="21" t="s">
        <v>569</v>
      </c>
      <c r="C177" s="22">
        <v>231.9042528</v>
      </c>
      <c r="D177" s="23">
        <f t="shared" si="2"/>
        <v>278.28510336</v>
      </c>
      <c r="E177" s="24"/>
      <c r="F177" s="19"/>
    </row>
    <row r="178" spans="1:6" ht="18" customHeight="1">
      <c r="A178" s="20">
        <v>906521</v>
      </c>
      <c r="B178" s="21" t="s">
        <v>570</v>
      </c>
      <c r="C178" s="22">
        <v>165.87595860000002</v>
      </c>
      <c r="D178" s="23">
        <f t="shared" si="2"/>
        <v>199.05115032</v>
      </c>
      <c r="E178" s="24"/>
      <c r="F178" s="19"/>
    </row>
    <row r="179" spans="1:6" ht="18" customHeight="1">
      <c r="A179" s="20">
        <v>906511</v>
      </c>
      <c r="B179" s="21" t="s">
        <v>571</v>
      </c>
      <c r="C179" s="22">
        <v>165.87595860000002</v>
      </c>
      <c r="D179" s="23">
        <f t="shared" si="2"/>
        <v>199.05115032</v>
      </c>
      <c r="E179" s="24"/>
      <c r="F179" s="19"/>
    </row>
    <row r="180" spans="1:6" ht="18" customHeight="1">
      <c r="A180" s="20">
        <v>906531</v>
      </c>
      <c r="B180" s="21" t="s">
        <v>572</v>
      </c>
      <c r="C180" s="22">
        <v>165.87595860000002</v>
      </c>
      <c r="D180" s="23">
        <f t="shared" si="2"/>
        <v>199.05115032</v>
      </c>
      <c r="E180" s="24"/>
      <c r="F180" s="19"/>
    </row>
    <row r="181" spans="1:6" ht="18" customHeight="1">
      <c r="A181" s="20">
        <v>945521</v>
      </c>
      <c r="B181" s="21" t="s">
        <v>573</v>
      </c>
      <c r="C181" s="22">
        <v>72.470079</v>
      </c>
      <c r="D181" s="23">
        <f t="shared" si="2"/>
        <v>86.9640948</v>
      </c>
      <c r="E181" s="24"/>
      <c r="F181" s="19"/>
    </row>
    <row r="182" spans="1:6" ht="18" customHeight="1">
      <c r="A182" s="20">
        <v>980261</v>
      </c>
      <c r="B182" s="21" t="s">
        <v>574</v>
      </c>
      <c r="C182" s="22">
        <v>46.7029398</v>
      </c>
      <c r="D182" s="23">
        <f t="shared" si="2"/>
        <v>56.04352776</v>
      </c>
      <c r="E182" s="24"/>
      <c r="F182" s="19"/>
    </row>
    <row r="183" spans="1:6" ht="18" customHeight="1">
      <c r="A183" s="20">
        <v>904311</v>
      </c>
      <c r="B183" s="21" t="s">
        <v>575</v>
      </c>
      <c r="C183" s="22">
        <v>16.104462</v>
      </c>
      <c r="D183" s="23">
        <f t="shared" si="2"/>
        <v>19.325354400000002</v>
      </c>
      <c r="E183" s="24"/>
      <c r="F183" s="19"/>
    </row>
    <row r="184" spans="1:6" ht="18" customHeight="1">
      <c r="A184" s="20">
        <v>980271</v>
      </c>
      <c r="B184" s="21" t="s">
        <v>576</v>
      </c>
      <c r="C184" s="22">
        <v>48.313386</v>
      </c>
      <c r="D184" s="23">
        <f t="shared" si="2"/>
        <v>57.9760632</v>
      </c>
      <c r="E184" s="24"/>
      <c r="F184" s="19"/>
    </row>
    <row r="185" spans="1:6" ht="18" customHeight="1">
      <c r="A185" s="20">
        <v>950331</v>
      </c>
      <c r="B185" s="21" t="s">
        <v>577</v>
      </c>
      <c r="C185" s="22">
        <v>56.36561699999999</v>
      </c>
      <c r="D185" s="23">
        <f t="shared" si="2"/>
        <v>67.63874039999999</v>
      </c>
      <c r="E185" s="24"/>
      <c r="F185" s="19"/>
    </row>
    <row r="186" spans="1:6" ht="18" customHeight="1">
      <c r="A186" s="20">
        <v>980281</v>
      </c>
      <c r="B186" s="21" t="s">
        <v>578</v>
      </c>
      <c r="C186" s="22">
        <v>589.4233092</v>
      </c>
      <c r="D186" s="23">
        <f t="shared" si="2"/>
        <v>707.3079710399999</v>
      </c>
      <c r="E186" s="24"/>
      <c r="F186" s="19"/>
    </row>
    <row r="187" spans="1:6" ht="18" customHeight="1">
      <c r="A187" s="20">
        <v>980291</v>
      </c>
      <c r="B187" s="21" t="s">
        <v>579</v>
      </c>
      <c r="C187" s="22">
        <v>475.081629</v>
      </c>
      <c r="D187" s="23">
        <f t="shared" si="2"/>
        <v>570.0979548</v>
      </c>
      <c r="E187" s="24"/>
      <c r="F187" s="19"/>
    </row>
    <row r="188" spans="1:6" ht="18" customHeight="1">
      <c r="A188" s="20">
        <v>946211</v>
      </c>
      <c r="B188" s="21" t="s">
        <v>580</v>
      </c>
      <c r="C188" s="22">
        <v>352.6877178</v>
      </c>
      <c r="D188" s="23">
        <f t="shared" si="2"/>
        <v>423.22526135999993</v>
      </c>
      <c r="E188" s="24"/>
      <c r="F188" s="19"/>
    </row>
    <row r="189" spans="1:6" ht="18" customHeight="1">
      <c r="A189" s="20">
        <v>946221</v>
      </c>
      <c r="B189" s="21" t="s">
        <v>581</v>
      </c>
      <c r="C189" s="22">
        <v>423.5473506</v>
      </c>
      <c r="D189" s="23">
        <f t="shared" si="2"/>
        <v>508.25682072</v>
      </c>
      <c r="E189" s="24"/>
      <c r="F189" s="19"/>
    </row>
    <row r="190" spans="1:6" ht="18" customHeight="1">
      <c r="A190" s="20">
        <v>946261</v>
      </c>
      <c r="B190" s="21" t="s">
        <v>582</v>
      </c>
      <c r="C190" s="22">
        <v>278.6071926</v>
      </c>
      <c r="D190" s="23">
        <f t="shared" si="2"/>
        <v>334.32863112</v>
      </c>
      <c r="E190" s="24"/>
      <c r="F190" s="19"/>
    </row>
    <row r="191" spans="1:6" ht="18" customHeight="1">
      <c r="A191" s="20">
        <v>946271</v>
      </c>
      <c r="B191" s="21" t="s">
        <v>583</v>
      </c>
      <c r="C191" s="22">
        <v>312.4265628</v>
      </c>
      <c r="D191" s="23">
        <f t="shared" si="2"/>
        <v>374.91187536</v>
      </c>
      <c r="E191" s="24"/>
      <c r="F191" s="19"/>
    </row>
    <row r="192" spans="1:6" ht="18" customHeight="1">
      <c r="A192" s="20">
        <v>906481</v>
      </c>
      <c r="B192" s="21" t="s">
        <v>584</v>
      </c>
      <c r="C192" s="22">
        <v>181.9804206</v>
      </c>
      <c r="D192" s="23">
        <f t="shared" si="2"/>
        <v>218.37650471999999</v>
      </c>
      <c r="E192" s="24"/>
      <c r="F192" s="19"/>
    </row>
    <row r="193" spans="1:6" ht="18" customHeight="1">
      <c r="A193" s="20">
        <v>901811</v>
      </c>
      <c r="B193" s="21" t="s">
        <v>585</v>
      </c>
      <c r="C193" s="22">
        <v>1756.9968042</v>
      </c>
      <c r="D193" s="23">
        <f t="shared" si="2"/>
        <v>2108.39616504</v>
      </c>
      <c r="E193" s="24"/>
      <c r="F193" s="19"/>
    </row>
    <row r="194" spans="1:6" ht="18" customHeight="1">
      <c r="A194" s="20">
        <v>903221</v>
      </c>
      <c r="B194" s="21" t="s">
        <v>586</v>
      </c>
      <c r="C194" s="22">
        <v>347.85637919999994</v>
      </c>
      <c r="D194" s="23">
        <f t="shared" si="2"/>
        <v>417.42765503999993</v>
      </c>
      <c r="E194" s="24"/>
      <c r="F194" s="19"/>
    </row>
    <row r="195" spans="1:6" ht="18" customHeight="1">
      <c r="A195" s="20">
        <v>904011</v>
      </c>
      <c r="B195" s="21" t="s">
        <v>587</v>
      </c>
      <c r="C195" s="22">
        <v>215.79979080000004</v>
      </c>
      <c r="D195" s="23">
        <f t="shared" si="2"/>
        <v>258.95974896</v>
      </c>
      <c r="E195" s="24"/>
      <c r="F195" s="19"/>
    </row>
    <row r="196" spans="1:6" ht="18" customHeight="1">
      <c r="A196" s="20">
        <v>907471</v>
      </c>
      <c r="B196" s="21" t="s">
        <v>588</v>
      </c>
      <c r="C196" s="22">
        <v>297.932547</v>
      </c>
      <c r="D196" s="23">
        <f t="shared" si="2"/>
        <v>357.5190564</v>
      </c>
      <c r="E196" s="24"/>
      <c r="F196" s="19"/>
    </row>
    <row r="197" spans="1:6" ht="18" customHeight="1">
      <c r="A197" s="20">
        <v>905931</v>
      </c>
      <c r="B197" s="21" t="s">
        <v>589</v>
      </c>
      <c r="C197" s="22">
        <v>72.470079</v>
      </c>
      <c r="D197" s="23">
        <f t="shared" si="2"/>
        <v>86.9640948</v>
      </c>
      <c r="E197" s="24"/>
      <c r="F197" s="19"/>
    </row>
    <row r="198" spans="1:6" ht="18" customHeight="1">
      <c r="A198" s="20">
        <v>906541</v>
      </c>
      <c r="B198" s="21" t="s">
        <v>590</v>
      </c>
      <c r="C198" s="22">
        <v>175.53863579999998</v>
      </c>
      <c r="D198" s="23">
        <f aca="true" t="shared" si="3" ref="D198:D261">C198*1.2</f>
        <v>210.64636295999998</v>
      </c>
      <c r="E198" s="24"/>
      <c r="F198" s="19"/>
    </row>
    <row r="199" spans="1:6" ht="18" customHeight="1">
      <c r="A199" s="20">
        <v>904651</v>
      </c>
      <c r="B199" s="21" t="s">
        <v>591</v>
      </c>
      <c r="C199" s="22">
        <v>1383.3732858</v>
      </c>
      <c r="D199" s="23">
        <f t="shared" si="3"/>
        <v>1660.04794296</v>
      </c>
      <c r="E199" s="24"/>
      <c r="F199" s="19"/>
    </row>
    <row r="200" spans="1:6" ht="18" customHeight="1">
      <c r="A200" s="20">
        <v>940191</v>
      </c>
      <c r="B200" s="21" t="s">
        <v>592</v>
      </c>
      <c r="C200" s="22">
        <v>1199.7824190000001</v>
      </c>
      <c r="D200" s="23">
        <f t="shared" si="3"/>
        <v>1439.7389028</v>
      </c>
      <c r="E200" s="24"/>
      <c r="F200" s="19"/>
    </row>
    <row r="201" spans="1:6" ht="18" customHeight="1">
      <c r="A201" s="20">
        <v>901921</v>
      </c>
      <c r="B201" s="21" t="s">
        <v>593</v>
      </c>
      <c r="C201" s="22">
        <v>191.6430978</v>
      </c>
      <c r="D201" s="23">
        <f t="shared" si="3"/>
        <v>229.97171735999999</v>
      </c>
      <c r="E201" s="24"/>
      <c r="F201" s="19"/>
    </row>
    <row r="202" spans="1:6" ht="18" customHeight="1">
      <c r="A202" s="20">
        <v>904321</v>
      </c>
      <c r="B202" s="21" t="s">
        <v>594</v>
      </c>
      <c r="C202" s="22">
        <v>177.149082</v>
      </c>
      <c r="D202" s="23">
        <f t="shared" si="3"/>
        <v>212.57889839999999</v>
      </c>
      <c r="E202" s="24"/>
      <c r="F202" s="19"/>
    </row>
    <row r="203" spans="1:6" ht="18" customHeight="1">
      <c r="A203" s="20">
        <v>901931</v>
      </c>
      <c r="B203" s="21" t="s">
        <v>595</v>
      </c>
      <c r="C203" s="22">
        <v>136.887927</v>
      </c>
      <c r="D203" s="23">
        <f t="shared" si="3"/>
        <v>164.26551239999998</v>
      </c>
      <c r="E203" s="24"/>
      <c r="F203" s="19"/>
    </row>
    <row r="204" spans="1:6" ht="18" customHeight="1">
      <c r="A204" s="37">
        <v>900741</v>
      </c>
      <c r="B204" s="38" t="s">
        <v>596</v>
      </c>
      <c r="C204" s="39">
        <v>255.07</v>
      </c>
      <c r="D204" s="40">
        <f t="shared" si="3"/>
        <v>306.084</v>
      </c>
      <c r="E204" s="24"/>
      <c r="F204" s="19"/>
    </row>
    <row r="205" spans="1:6" ht="18" customHeight="1">
      <c r="A205" s="20">
        <v>946061</v>
      </c>
      <c r="B205" s="21" t="s">
        <v>597</v>
      </c>
      <c r="C205" s="22">
        <v>30.5984778</v>
      </c>
      <c r="D205" s="23">
        <f t="shared" si="3"/>
        <v>36.71817336</v>
      </c>
      <c r="E205" s="24"/>
      <c r="F205" s="19"/>
    </row>
    <row r="206" spans="1:6" ht="18" customHeight="1">
      <c r="A206" s="20">
        <v>900541</v>
      </c>
      <c r="B206" s="21" t="s">
        <v>598</v>
      </c>
      <c r="C206" s="22">
        <v>210.9684522</v>
      </c>
      <c r="D206" s="23">
        <f t="shared" si="3"/>
        <v>253.16214263999998</v>
      </c>
      <c r="E206" s="24"/>
      <c r="F206" s="19"/>
    </row>
    <row r="207" spans="1:6" ht="18" customHeight="1">
      <c r="A207" s="20">
        <v>900531</v>
      </c>
      <c r="B207" s="21" t="s">
        <v>599</v>
      </c>
      <c r="C207" s="22">
        <v>14.4940158</v>
      </c>
      <c r="D207" s="23">
        <f t="shared" si="3"/>
        <v>17.39281896</v>
      </c>
      <c r="E207" s="24"/>
      <c r="F207" s="19"/>
    </row>
    <row r="208" spans="1:6" ht="18" customHeight="1">
      <c r="A208" s="20">
        <v>900551</v>
      </c>
      <c r="B208" s="21" t="s">
        <v>600</v>
      </c>
      <c r="C208" s="22">
        <v>148.1610504</v>
      </c>
      <c r="D208" s="23">
        <f t="shared" si="3"/>
        <v>177.79326048</v>
      </c>
      <c r="E208" s="24"/>
      <c r="F208" s="19"/>
    </row>
    <row r="209" spans="1:6" ht="18" customHeight="1">
      <c r="A209" s="20">
        <v>900751</v>
      </c>
      <c r="B209" s="21" t="s">
        <v>601</v>
      </c>
      <c r="C209" s="22">
        <v>107.89989540000002</v>
      </c>
      <c r="D209" s="23">
        <f t="shared" si="3"/>
        <v>129.47987448</v>
      </c>
      <c r="E209" s="24"/>
      <c r="F209" s="19"/>
    </row>
    <row r="210" spans="1:6" ht="18" customHeight="1">
      <c r="A210" s="20">
        <v>946001</v>
      </c>
      <c r="B210" s="21" t="s">
        <v>602</v>
      </c>
      <c r="C210" s="22">
        <v>177.149082</v>
      </c>
      <c r="D210" s="23">
        <f t="shared" si="3"/>
        <v>212.57889839999999</v>
      </c>
      <c r="E210" s="24"/>
      <c r="F210" s="19"/>
    </row>
    <row r="211" spans="1:6" ht="18" customHeight="1">
      <c r="A211" s="37">
        <v>916171</v>
      </c>
      <c r="B211" s="38" t="s">
        <v>603</v>
      </c>
      <c r="C211" s="39">
        <v>175.19</v>
      </c>
      <c r="D211" s="40">
        <f t="shared" si="3"/>
        <v>210.22799999999998</v>
      </c>
      <c r="E211" s="24"/>
      <c r="F211" s="19"/>
    </row>
    <row r="212" spans="1:6" ht="18" customHeight="1">
      <c r="A212" s="20">
        <v>903391</v>
      </c>
      <c r="B212" s="21" t="s">
        <v>604</v>
      </c>
      <c r="C212" s="22">
        <v>17.7149082</v>
      </c>
      <c r="D212" s="23">
        <f t="shared" si="3"/>
        <v>21.25788984</v>
      </c>
      <c r="E212" s="24"/>
      <c r="F212" s="19"/>
    </row>
    <row r="213" spans="1:6" ht="18" customHeight="1">
      <c r="A213" s="20">
        <v>916701</v>
      </c>
      <c r="B213" s="21" t="s">
        <v>605</v>
      </c>
      <c r="C213" s="22">
        <v>38.650708800000004</v>
      </c>
      <c r="D213" s="23">
        <f t="shared" si="3"/>
        <v>46.380850560000006</v>
      </c>
      <c r="E213" s="24"/>
      <c r="F213" s="19"/>
    </row>
    <row r="214" spans="1:6" ht="18" customHeight="1">
      <c r="A214" s="20">
        <v>916141</v>
      </c>
      <c r="B214" s="21" t="s">
        <v>606</v>
      </c>
      <c r="C214" s="22">
        <v>20.9358006</v>
      </c>
      <c r="D214" s="23">
        <f t="shared" si="3"/>
        <v>25.12296072</v>
      </c>
      <c r="E214" s="24"/>
      <c r="F214" s="19"/>
    </row>
    <row r="215" spans="1:6" ht="18" customHeight="1">
      <c r="A215" s="20">
        <v>946021</v>
      </c>
      <c r="B215" s="21" t="s">
        <v>607</v>
      </c>
      <c r="C215" s="22">
        <v>144.940158</v>
      </c>
      <c r="D215" s="23">
        <f t="shared" si="3"/>
        <v>173.9281896</v>
      </c>
      <c r="E215" s="24"/>
      <c r="F215" s="19"/>
    </row>
    <row r="216" spans="1:6" ht="18" customHeight="1">
      <c r="A216" s="20">
        <v>903261</v>
      </c>
      <c r="B216" s="21" t="s">
        <v>608</v>
      </c>
      <c r="C216" s="22">
        <v>30.5984778</v>
      </c>
      <c r="D216" s="23">
        <f t="shared" si="3"/>
        <v>36.71817336</v>
      </c>
      <c r="E216" s="24"/>
      <c r="F216" s="19"/>
    </row>
    <row r="217" spans="1:6" ht="18" customHeight="1">
      <c r="A217" s="37">
        <v>946041</v>
      </c>
      <c r="B217" s="38" t="s">
        <v>609</v>
      </c>
      <c r="C217" s="39">
        <v>144.93</v>
      </c>
      <c r="D217" s="40">
        <f t="shared" si="3"/>
        <v>173.916</v>
      </c>
      <c r="E217" s="24"/>
      <c r="F217" s="19"/>
    </row>
    <row r="218" spans="1:6" ht="18" customHeight="1">
      <c r="A218" s="20">
        <v>902271</v>
      </c>
      <c r="B218" s="21" t="s">
        <v>610</v>
      </c>
      <c r="C218" s="22">
        <v>12.8835696</v>
      </c>
      <c r="D218" s="23">
        <f t="shared" si="3"/>
        <v>15.460283519999999</v>
      </c>
      <c r="E218" s="24"/>
      <c r="F218" s="19"/>
    </row>
    <row r="219" spans="1:6" ht="18" customHeight="1">
      <c r="A219" s="20">
        <v>941522</v>
      </c>
      <c r="B219" s="21" t="s">
        <v>611</v>
      </c>
      <c r="C219" s="22">
        <v>38.650708800000004</v>
      </c>
      <c r="D219" s="23">
        <f t="shared" si="3"/>
        <v>46.380850560000006</v>
      </c>
      <c r="E219" s="24"/>
      <c r="F219" s="19"/>
    </row>
    <row r="220" spans="1:6" ht="18" customHeight="1">
      <c r="A220" s="20">
        <v>903251</v>
      </c>
      <c r="B220" s="21" t="s">
        <v>612</v>
      </c>
      <c r="C220" s="22">
        <v>43.48204739999999</v>
      </c>
      <c r="D220" s="23">
        <f t="shared" si="3"/>
        <v>52.17845687999999</v>
      </c>
      <c r="E220" s="24"/>
      <c r="F220" s="19"/>
    </row>
    <row r="221" spans="1:6" ht="18" customHeight="1">
      <c r="A221" s="20">
        <v>906561</v>
      </c>
      <c r="B221" s="21" t="s">
        <v>613</v>
      </c>
      <c r="C221" s="22">
        <v>4.8313386000000005</v>
      </c>
      <c r="D221" s="23">
        <f t="shared" si="3"/>
        <v>5.797606320000001</v>
      </c>
      <c r="E221" s="24"/>
      <c r="F221" s="19"/>
    </row>
    <row r="222" spans="1:6" ht="18" customHeight="1">
      <c r="A222" s="20">
        <v>907641</v>
      </c>
      <c r="B222" s="21" t="s">
        <v>614</v>
      </c>
      <c r="C222" s="22">
        <v>83.7432024</v>
      </c>
      <c r="D222" s="23">
        <f t="shared" si="3"/>
        <v>100.49184288</v>
      </c>
      <c r="E222" s="24"/>
      <c r="F222" s="19"/>
    </row>
    <row r="223" spans="1:6" ht="18" customHeight="1">
      <c r="A223" s="20">
        <v>946011</v>
      </c>
      <c r="B223" s="21" t="s">
        <v>615</v>
      </c>
      <c r="C223" s="22">
        <v>64.417848</v>
      </c>
      <c r="D223" s="23">
        <f t="shared" si="3"/>
        <v>77.30141760000001</v>
      </c>
      <c r="E223" s="24"/>
      <c r="F223" s="19"/>
    </row>
    <row r="224" spans="1:6" ht="18" customHeight="1">
      <c r="A224" s="20">
        <v>902141</v>
      </c>
      <c r="B224" s="21" t="s">
        <v>616</v>
      </c>
      <c r="C224" s="22">
        <v>16.104462</v>
      </c>
      <c r="D224" s="23">
        <f t="shared" si="3"/>
        <v>19.325354400000002</v>
      </c>
      <c r="E224" s="24"/>
      <c r="F224" s="19"/>
    </row>
    <row r="225" spans="1:6" ht="18" customHeight="1">
      <c r="A225" s="20">
        <v>900271</v>
      </c>
      <c r="B225" s="21" t="s">
        <v>617</v>
      </c>
      <c r="C225" s="22">
        <v>24.156693</v>
      </c>
      <c r="D225" s="23">
        <f t="shared" si="3"/>
        <v>28.9880316</v>
      </c>
      <c r="E225" s="24"/>
      <c r="F225" s="19"/>
    </row>
    <row r="226" spans="1:6" ht="18" customHeight="1">
      <c r="A226" s="20">
        <v>940471</v>
      </c>
      <c r="B226" s="21" t="s">
        <v>618</v>
      </c>
      <c r="C226" s="22">
        <v>93.4058796</v>
      </c>
      <c r="D226" s="23">
        <f t="shared" si="3"/>
        <v>112.08705552</v>
      </c>
      <c r="E226" s="24"/>
      <c r="F226" s="19"/>
    </row>
    <row r="227" spans="1:6" ht="18" customHeight="1">
      <c r="A227" s="20">
        <v>906341</v>
      </c>
      <c r="B227" s="21" t="s">
        <v>619</v>
      </c>
      <c r="C227" s="22">
        <v>289.880316</v>
      </c>
      <c r="D227" s="23">
        <f t="shared" si="3"/>
        <v>347.8563792</v>
      </c>
      <c r="E227" s="24"/>
      <c r="F227" s="19"/>
    </row>
    <row r="228" spans="1:6" ht="18" customHeight="1">
      <c r="A228" s="20">
        <v>967281</v>
      </c>
      <c r="B228" s="21" t="s">
        <v>620</v>
      </c>
      <c r="C228" s="22">
        <v>1053.2318148000002</v>
      </c>
      <c r="D228" s="23">
        <f t="shared" si="3"/>
        <v>1263.8781777600002</v>
      </c>
      <c r="E228" s="24"/>
      <c r="F228" s="19"/>
    </row>
    <row r="229" spans="1:6" ht="18" customHeight="1">
      <c r="A229" s="20">
        <v>904451</v>
      </c>
      <c r="B229" s="21" t="s">
        <v>621</v>
      </c>
      <c r="C229" s="22">
        <v>964.6572738</v>
      </c>
      <c r="D229" s="23">
        <f t="shared" si="3"/>
        <v>1157.58872856</v>
      </c>
      <c r="E229" s="24"/>
      <c r="F229" s="19"/>
    </row>
    <row r="230" spans="1:6" ht="18" customHeight="1">
      <c r="A230" s="20">
        <v>904491</v>
      </c>
      <c r="B230" s="21" t="s">
        <v>622</v>
      </c>
      <c r="C230" s="22">
        <v>926.0065650000001</v>
      </c>
      <c r="D230" s="23">
        <f t="shared" si="3"/>
        <v>1111.2078780000002</v>
      </c>
      <c r="E230" s="24"/>
      <c r="F230" s="19"/>
    </row>
    <row r="231" spans="1:6" ht="18" customHeight="1">
      <c r="A231" s="20">
        <v>905161</v>
      </c>
      <c r="B231" s="21" t="s">
        <v>623</v>
      </c>
      <c r="C231" s="22">
        <v>1106.3765394</v>
      </c>
      <c r="D231" s="23">
        <f t="shared" si="3"/>
        <v>1327.6518472799999</v>
      </c>
      <c r="E231" s="24"/>
      <c r="F231" s="19"/>
    </row>
    <row r="232" spans="1:6" ht="18" customHeight="1">
      <c r="A232" s="20">
        <v>904841</v>
      </c>
      <c r="B232" s="21" t="s">
        <v>624</v>
      </c>
      <c r="C232" s="22">
        <v>1075.7780616</v>
      </c>
      <c r="D232" s="23">
        <f t="shared" si="3"/>
        <v>1290.93367392</v>
      </c>
      <c r="E232" s="24"/>
      <c r="F232" s="19"/>
    </row>
    <row r="233" spans="1:6" ht="18" customHeight="1">
      <c r="A233" s="20">
        <v>902161</v>
      </c>
      <c r="B233" s="21" t="s">
        <v>625</v>
      </c>
      <c r="C233" s="22">
        <v>156.2132814</v>
      </c>
      <c r="D233" s="23">
        <f t="shared" si="3"/>
        <v>187.45593768</v>
      </c>
      <c r="E233" s="24"/>
      <c r="F233" s="19"/>
    </row>
    <row r="234" spans="1:6" ht="18" customHeight="1">
      <c r="A234" s="20">
        <v>902031</v>
      </c>
      <c r="B234" s="21" t="s">
        <v>626</v>
      </c>
      <c r="C234" s="22">
        <v>91.7954334</v>
      </c>
      <c r="D234" s="23">
        <f t="shared" si="3"/>
        <v>110.15452007999998</v>
      </c>
      <c r="E234" s="24"/>
      <c r="F234" s="19"/>
    </row>
    <row r="235" spans="1:6" ht="18" customHeight="1">
      <c r="A235" s="20">
        <v>900781</v>
      </c>
      <c r="B235" s="21" t="s">
        <v>627</v>
      </c>
      <c r="C235" s="22">
        <v>112.73123399999999</v>
      </c>
      <c r="D235" s="23">
        <f t="shared" si="3"/>
        <v>135.27748079999998</v>
      </c>
      <c r="E235" s="24"/>
      <c r="F235" s="19"/>
    </row>
    <row r="236" spans="1:6" ht="18" customHeight="1">
      <c r="A236" s="20">
        <v>917451</v>
      </c>
      <c r="B236" s="21" t="s">
        <v>628</v>
      </c>
      <c r="C236" s="22">
        <v>9.662677200000001</v>
      </c>
      <c r="D236" s="23">
        <f t="shared" si="3"/>
        <v>11.595212640000002</v>
      </c>
      <c r="E236" s="24"/>
      <c r="F236" s="19"/>
    </row>
    <row r="237" spans="1:6" ht="18" customHeight="1">
      <c r="A237" s="20">
        <v>967271</v>
      </c>
      <c r="B237" s="21" t="s">
        <v>629</v>
      </c>
      <c r="C237" s="22">
        <v>270.5549616</v>
      </c>
      <c r="D237" s="23">
        <f t="shared" si="3"/>
        <v>324.66595392</v>
      </c>
      <c r="E237" s="24"/>
      <c r="F237" s="19"/>
    </row>
    <row r="238" spans="1:6" ht="18" customHeight="1">
      <c r="A238" s="20">
        <v>905451</v>
      </c>
      <c r="B238" s="21" t="s">
        <v>630</v>
      </c>
      <c r="C238" s="22">
        <v>1798.8684054</v>
      </c>
      <c r="D238" s="23">
        <f t="shared" si="3"/>
        <v>2158.6420864799998</v>
      </c>
      <c r="E238" s="24"/>
      <c r="F238" s="19"/>
    </row>
    <row r="239" spans="1:6" ht="18" customHeight="1">
      <c r="A239" s="20">
        <v>905391</v>
      </c>
      <c r="B239" s="21" t="s">
        <v>631</v>
      </c>
      <c r="C239" s="22">
        <v>2583.1557047999995</v>
      </c>
      <c r="D239" s="23">
        <f t="shared" si="3"/>
        <v>3099.7868457599993</v>
      </c>
      <c r="E239" s="24"/>
      <c r="F239" s="19"/>
    </row>
    <row r="240" spans="1:6" ht="18" customHeight="1">
      <c r="A240" s="20">
        <v>900971</v>
      </c>
      <c r="B240" s="21" t="s">
        <v>632</v>
      </c>
      <c r="C240" s="22">
        <v>177.149082</v>
      </c>
      <c r="D240" s="23">
        <f t="shared" si="3"/>
        <v>212.57889839999999</v>
      </c>
      <c r="E240" s="24"/>
      <c r="F240" s="19"/>
    </row>
    <row r="241" spans="1:6" ht="18" customHeight="1">
      <c r="A241" s="20">
        <v>940151</v>
      </c>
      <c r="B241" s="21" t="s">
        <v>633</v>
      </c>
      <c r="C241" s="22">
        <v>798.7813152</v>
      </c>
      <c r="D241" s="23">
        <f t="shared" si="3"/>
        <v>958.5375782399999</v>
      </c>
      <c r="E241" s="24"/>
      <c r="F241" s="19"/>
    </row>
    <row r="242" spans="1:6" ht="18" customHeight="1">
      <c r="A242" s="20">
        <v>907941</v>
      </c>
      <c r="B242" s="21" t="s">
        <v>634</v>
      </c>
      <c r="C242" s="22">
        <v>17.7149082</v>
      </c>
      <c r="D242" s="23">
        <f t="shared" si="3"/>
        <v>21.25788984</v>
      </c>
      <c r="E242" s="24"/>
      <c r="F242" s="19"/>
    </row>
    <row r="243" spans="1:6" ht="18" customHeight="1">
      <c r="A243" s="20">
        <v>900211</v>
      </c>
      <c r="B243" s="21" t="s">
        <v>635</v>
      </c>
      <c r="C243" s="22">
        <v>887.3558562</v>
      </c>
      <c r="D243" s="23">
        <f t="shared" si="3"/>
        <v>1064.82702744</v>
      </c>
      <c r="E243" s="24"/>
      <c r="F243" s="19"/>
    </row>
    <row r="244" spans="1:6" ht="18" customHeight="1">
      <c r="A244" s="20">
        <v>902791</v>
      </c>
      <c r="B244" s="21" t="s">
        <v>636</v>
      </c>
      <c r="C244" s="22">
        <v>2568.661689</v>
      </c>
      <c r="D244" s="23">
        <f t="shared" si="3"/>
        <v>3082.3940268</v>
      </c>
      <c r="E244" s="24"/>
      <c r="F244" s="19"/>
    </row>
    <row r="245" spans="1:6" ht="18" customHeight="1">
      <c r="A245" s="20">
        <v>901911</v>
      </c>
      <c r="B245" s="21" t="s">
        <v>637</v>
      </c>
      <c r="C245" s="22">
        <v>265.723623</v>
      </c>
      <c r="D245" s="23">
        <f t="shared" si="3"/>
        <v>318.86834759999994</v>
      </c>
      <c r="E245" s="24"/>
      <c r="F245" s="19"/>
    </row>
    <row r="246" spans="1:6" ht="18" customHeight="1">
      <c r="A246" s="20">
        <v>903821</v>
      </c>
      <c r="B246" s="21" t="s">
        <v>638</v>
      </c>
      <c r="C246" s="22">
        <v>66.02829419999999</v>
      </c>
      <c r="D246" s="23">
        <f t="shared" si="3"/>
        <v>79.23395303999999</v>
      </c>
      <c r="E246" s="24"/>
      <c r="F246" s="19"/>
    </row>
    <row r="247" spans="1:6" ht="18" customHeight="1">
      <c r="A247" s="20">
        <v>903831</v>
      </c>
      <c r="B247" s="21" t="s">
        <v>639</v>
      </c>
      <c r="C247" s="22">
        <v>64.417848</v>
      </c>
      <c r="D247" s="23">
        <f t="shared" si="3"/>
        <v>77.30141760000001</v>
      </c>
      <c r="E247" s="24"/>
      <c r="F247" s="19"/>
    </row>
    <row r="248" spans="1:6" ht="18" customHeight="1">
      <c r="A248" s="20">
        <v>902131</v>
      </c>
      <c r="B248" s="21" t="s">
        <v>640</v>
      </c>
      <c r="C248" s="22">
        <v>95.0163258</v>
      </c>
      <c r="D248" s="23">
        <f t="shared" si="3"/>
        <v>114.01959096</v>
      </c>
      <c r="E248" s="24"/>
      <c r="F248" s="19"/>
    </row>
    <row r="249" spans="1:6" ht="18" customHeight="1">
      <c r="A249" s="20">
        <v>903751</v>
      </c>
      <c r="B249" s="21" t="s">
        <v>641</v>
      </c>
      <c r="C249" s="22">
        <v>22.546246800000002</v>
      </c>
      <c r="D249" s="23">
        <f t="shared" si="3"/>
        <v>27.05549616</v>
      </c>
      <c r="E249" s="24"/>
      <c r="F249" s="19"/>
    </row>
    <row r="250" spans="1:6" ht="18" customHeight="1">
      <c r="A250" s="20">
        <v>942571</v>
      </c>
      <c r="B250" s="21" t="s">
        <v>642</v>
      </c>
      <c r="C250" s="22">
        <v>30.5984778</v>
      </c>
      <c r="D250" s="23">
        <f t="shared" si="3"/>
        <v>36.71817336</v>
      </c>
      <c r="E250" s="24"/>
      <c r="F250" s="19"/>
    </row>
    <row r="251" spans="1:6" ht="18" customHeight="1">
      <c r="A251" s="20">
        <v>916721</v>
      </c>
      <c r="B251" s="21" t="s">
        <v>643</v>
      </c>
      <c r="C251" s="22">
        <v>77.30141760000001</v>
      </c>
      <c r="D251" s="23">
        <f t="shared" si="3"/>
        <v>92.76170112000001</v>
      </c>
      <c r="E251" s="24"/>
      <c r="F251" s="19"/>
    </row>
    <row r="252" spans="1:6" ht="18" customHeight="1">
      <c r="A252" s="20">
        <v>942591</v>
      </c>
      <c r="B252" s="21" t="s">
        <v>644</v>
      </c>
      <c r="C252" s="22">
        <v>1.6104462</v>
      </c>
      <c r="D252" s="23">
        <f t="shared" si="3"/>
        <v>1.9325354399999999</v>
      </c>
      <c r="E252" s="24"/>
      <c r="F252" s="19"/>
    </row>
    <row r="253" spans="1:6" ht="18" customHeight="1">
      <c r="A253" s="20">
        <v>942601</v>
      </c>
      <c r="B253" s="21" t="s">
        <v>645</v>
      </c>
      <c r="C253" s="22">
        <v>3.2208924</v>
      </c>
      <c r="D253" s="23">
        <f t="shared" si="3"/>
        <v>3.8650708799999998</v>
      </c>
      <c r="E253" s="24"/>
      <c r="F253" s="19"/>
    </row>
    <row r="254" spans="1:6" ht="18" customHeight="1">
      <c r="A254" s="20">
        <v>942611</v>
      </c>
      <c r="B254" s="21" t="s">
        <v>646</v>
      </c>
      <c r="C254" s="22">
        <v>17.7149082</v>
      </c>
      <c r="D254" s="23">
        <f t="shared" si="3"/>
        <v>21.25788984</v>
      </c>
      <c r="E254" s="24"/>
      <c r="F254" s="19"/>
    </row>
    <row r="255" spans="1:6" ht="18" customHeight="1">
      <c r="A255" s="20">
        <v>942541</v>
      </c>
      <c r="B255" s="21" t="s">
        <v>647</v>
      </c>
      <c r="C255" s="22">
        <v>40.261155</v>
      </c>
      <c r="D255" s="23">
        <f t="shared" si="3"/>
        <v>48.313386</v>
      </c>
      <c r="E255" s="24"/>
      <c r="F255" s="19"/>
    </row>
    <row r="256" spans="1:6" ht="18" customHeight="1">
      <c r="A256" s="20">
        <v>908151</v>
      </c>
      <c r="B256" s="21" t="s">
        <v>648</v>
      </c>
      <c r="C256" s="22">
        <v>6.4417848</v>
      </c>
      <c r="D256" s="23">
        <f t="shared" si="3"/>
        <v>7.7301417599999995</v>
      </c>
      <c r="E256" s="24"/>
      <c r="F256" s="19"/>
    </row>
    <row r="257" spans="1:6" ht="18" customHeight="1">
      <c r="A257" s="20">
        <v>915441</v>
      </c>
      <c r="B257" s="21" t="s">
        <v>649</v>
      </c>
      <c r="C257" s="22">
        <v>9.662677200000001</v>
      </c>
      <c r="D257" s="23">
        <f t="shared" si="3"/>
        <v>11.595212640000002</v>
      </c>
      <c r="E257" s="24"/>
      <c r="F257" s="19"/>
    </row>
    <row r="258" spans="1:6" ht="18" customHeight="1">
      <c r="A258" s="20">
        <v>915451</v>
      </c>
      <c r="B258" s="21" t="s">
        <v>650</v>
      </c>
      <c r="C258" s="22">
        <v>11.273123400000001</v>
      </c>
      <c r="D258" s="23">
        <f t="shared" si="3"/>
        <v>13.52774808</v>
      </c>
      <c r="E258" s="24"/>
      <c r="F258" s="19"/>
    </row>
    <row r="259" spans="1:6" ht="18" customHeight="1">
      <c r="A259" s="20">
        <v>915461</v>
      </c>
      <c r="B259" s="21" t="s">
        <v>651</v>
      </c>
      <c r="C259" s="22">
        <v>3.2208924</v>
      </c>
      <c r="D259" s="23">
        <f t="shared" si="3"/>
        <v>3.8650708799999998</v>
      </c>
      <c r="E259" s="24"/>
      <c r="F259" s="19"/>
    </row>
    <row r="260" spans="1:6" ht="18" customHeight="1">
      <c r="A260" s="20">
        <v>908141</v>
      </c>
      <c r="B260" s="21" t="s">
        <v>652</v>
      </c>
      <c r="C260" s="22">
        <v>210.9684522</v>
      </c>
      <c r="D260" s="23">
        <f t="shared" si="3"/>
        <v>253.16214263999998</v>
      </c>
      <c r="E260" s="24"/>
      <c r="F260" s="19"/>
    </row>
    <row r="261" spans="1:6" ht="18" customHeight="1">
      <c r="A261" s="20">
        <v>907901</v>
      </c>
      <c r="B261" s="21" t="s">
        <v>653</v>
      </c>
      <c r="C261" s="22">
        <v>215.79979080000004</v>
      </c>
      <c r="D261" s="23">
        <f t="shared" si="3"/>
        <v>258.95974896</v>
      </c>
      <c r="E261" s="24"/>
      <c r="F261" s="19"/>
    </row>
    <row r="262" spans="1:6" ht="18" customHeight="1">
      <c r="A262" s="30">
        <v>17011</v>
      </c>
      <c r="B262" s="21" t="s">
        <v>654</v>
      </c>
      <c r="C262" s="22">
        <v>686.0500812</v>
      </c>
      <c r="D262" s="23">
        <f aca="true" t="shared" si="4" ref="D262:D305">C262*1.2</f>
        <v>823.26009744</v>
      </c>
      <c r="E262" s="24"/>
      <c r="F262" s="19"/>
    </row>
    <row r="263" spans="1:6" ht="18" customHeight="1">
      <c r="A263" s="30">
        <v>17021</v>
      </c>
      <c r="B263" s="21" t="s">
        <v>655</v>
      </c>
      <c r="C263" s="22">
        <v>644.17848</v>
      </c>
      <c r="D263" s="23">
        <f t="shared" si="4"/>
        <v>773.014176</v>
      </c>
      <c r="E263" s="24"/>
      <c r="F263" s="19"/>
    </row>
    <row r="264" spans="1:6" ht="18" customHeight="1">
      <c r="A264" s="20">
        <v>940411</v>
      </c>
      <c r="B264" s="21" t="s">
        <v>656</v>
      </c>
      <c r="C264" s="22">
        <v>415.4951196</v>
      </c>
      <c r="D264" s="23">
        <f t="shared" si="4"/>
        <v>498.59414352</v>
      </c>
      <c r="E264" s="24"/>
      <c r="F264" s="19"/>
    </row>
    <row r="265" spans="1:6" ht="18" customHeight="1">
      <c r="A265" s="20">
        <v>954121</v>
      </c>
      <c r="B265" s="21" t="s">
        <v>657</v>
      </c>
      <c r="C265" s="22">
        <v>231.9042528</v>
      </c>
      <c r="D265" s="23">
        <f t="shared" si="4"/>
        <v>278.28510336</v>
      </c>
      <c r="E265" s="24"/>
      <c r="F265" s="19"/>
    </row>
    <row r="266" spans="1:6" ht="18" customHeight="1">
      <c r="A266" s="20">
        <v>954001</v>
      </c>
      <c r="B266" s="21" t="s">
        <v>658</v>
      </c>
      <c r="C266" s="22">
        <v>72.470079</v>
      </c>
      <c r="D266" s="23">
        <f t="shared" si="4"/>
        <v>86.9640948</v>
      </c>
      <c r="E266" s="24"/>
      <c r="F266" s="19"/>
    </row>
    <row r="267" spans="1:6" ht="18" customHeight="1">
      <c r="A267" s="20">
        <v>954091</v>
      </c>
      <c r="B267" s="21" t="s">
        <v>659</v>
      </c>
      <c r="C267" s="22">
        <v>41.8716012</v>
      </c>
      <c r="D267" s="23">
        <f t="shared" si="4"/>
        <v>50.24592144</v>
      </c>
      <c r="E267" s="24"/>
      <c r="F267" s="19"/>
    </row>
    <row r="268" spans="1:6" ht="18" customHeight="1">
      <c r="A268" s="20">
        <v>954131</v>
      </c>
      <c r="B268" s="21" t="s">
        <v>660</v>
      </c>
      <c r="C268" s="22">
        <v>268.9445154</v>
      </c>
      <c r="D268" s="23">
        <f t="shared" si="4"/>
        <v>322.73341848</v>
      </c>
      <c r="E268" s="24"/>
      <c r="F268" s="19"/>
    </row>
    <row r="269" spans="1:6" ht="18" customHeight="1">
      <c r="A269" s="20">
        <v>954141</v>
      </c>
      <c r="B269" s="21" t="s">
        <v>661</v>
      </c>
      <c r="C269" s="22">
        <v>191.6430978</v>
      </c>
      <c r="D269" s="23">
        <f t="shared" si="4"/>
        <v>229.97171735999999</v>
      </c>
      <c r="E269" s="24"/>
      <c r="F269" s="19"/>
    </row>
    <row r="270" spans="1:6" ht="18" customHeight="1">
      <c r="A270" s="20">
        <v>954071</v>
      </c>
      <c r="B270" s="21" t="s">
        <v>662</v>
      </c>
      <c r="C270" s="22">
        <v>96.626772</v>
      </c>
      <c r="D270" s="23">
        <f t="shared" si="4"/>
        <v>115.9521264</v>
      </c>
      <c r="E270" s="24"/>
      <c r="F270" s="19"/>
    </row>
    <row r="271" spans="1:6" ht="18" customHeight="1">
      <c r="A271" s="20">
        <v>950271</v>
      </c>
      <c r="B271" s="21" t="s">
        <v>663</v>
      </c>
      <c r="C271" s="22">
        <v>1211.0555424000001</v>
      </c>
      <c r="D271" s="23">
        <f t="shared" si="4"/>
        <v>1453.26665088</v>
      </c>
      <c r="E271" s="24"/>
      <c r="F271" s="19"/>
    </row>
    <row r="272" spans="1:6" ht="18" customHeight="1">
      <c r="A272" s="20">
        <v>955401</v>
      </c>
      <c r="B272" s="21" t="s">
        <v>664</v>
      </c>
      <c r="C272" s="22">
        <v>2491.3602714</v>
      </c>
      <c r="D272" s="23">
        <f t="shared" si="4"/>
        <v>2989.6323256799997</v>
      </c>
      <c r="E272" s="24"/>
      <c r="F272" s="19"/>
    </row>
    <row r="273" spans="1:6" ht="18" customHeight="1">
      <c r="A273" s="20">
        <v>152001</v>
      </c>
      <c r="B273" s="21" t="s">
        <v>665</v>
      </c>
      <c r="C273" s="22">
        <v>1273.8629442</v>
      </c>
      <c r="D273" s="23">
        <f t="shared" si="4"/>
        <v>1528.63553304</v>
      </c>
      <c r="E273" s="24"/>
      <c r="F273" s="19"/>
    </row>
    <row r="274" spans="1:6" ht="18" customHeight="1">
      <c r="A274" s="20">
        <v>152071</v>
      </c>
      <c r="B274" s="21" t="s">
        <v>666</v>
      </c>
      <c r="C274" s="22">
        <v>2182.154601</v>
      </c>
      <c r="D274" s="23">
        <f t="shared" si="4"/>
        <v>2618.5855212</v>
      </c>
      <c r="E274" s="24"/>
      <c r="F274" s="19"/>
    </row>
    <row r="275" spans="1:6" ht="18" customHeight="1">
      <c r="A275" s="20">
        <v>903071</v>
      </c>
      <c r="B275" s="21" t="s">
        <v>667</v>
      </c>
      <c r="C275" s="22">
        <v>130.4461422</v>
      </c>
      <c r="D275" s="23">
        <f t="shared" si="4"/>
        <v>156.53537064</v>
      </c>
      <c r="E275" s="24"/>
      <c r="F275" s="19"/>
    </row>
    <row r="276" spans="1:6" ht="18" customHeight="1">
      <c r="A276" s="20">
        <v>904061</v>
      </c>
      <c r="B276" s="21" t="s">
        <v>668</v>
      </c>
      <c r="C276" s="22">
        <v>547.551708</v>
      </c>
      <c r="D276" s="23">
        <f t="shared" si="4"/>
        <v>657.0620495999999</v>
      </c>
      <c r="E276" s="24"/>
      <c r="F276" s="19"/>
    </row>
    <row r="277" spans="1:6" ht="18" customHeight="1">
      <c r="A277" s="20">
        <v>903091</v>
      </c>
      <c r="B277" s="21" t="s">
        <v>669</v>
      </c>
      <c r="C277" s="22">
        <v>70.8596328</v>
      </c>
      <c r="D277" s="23">
        <f t="shared" si="4"/>
        <v>85.03155936</v>
      </c>
      <c r="E277" s="24"/>
      <c r="F277" s="19"/>
    </row>
    <row r="278" spans="1:6" ht="18" customHeight="1">
      <c r="A278" s="20">
        <v>914031</v>
      </c>
      <c r="B278" s="21" t="s">
        <v>670</v>
      </c>
      <c r="C278" s="22">
        <v>484.7443062</v>
      </c>
      <c r="D278" s="23">
        <f t="shared" si="4"/>
        <v>581.6931674399999</v>
      </c>
      <c r="E278" s="24"/>
      <c r="F278" s="19"/>
    </row>
    <row r="279" spans="1:6" ht="18" customHeight="1">
      <c r="A279" s="20">
        <v>903061</v>
      </c>
      <c r="B279" s="21" t="s">
        <v>671</v>
      </c>
      <c r="C279" s="22">
        <v>293.1012084</v>
      </c>
      <c r="D279" s="23">
        <f t="shared" si="4"/>
        <v>351.72145008</v>
      </c>
      <c r="E279" s="24"/>
      <c r="F279" s="19"/>
    </row>
    <row r="280" spans="1:6" ht="18" customHeight="1">
      <c r="A280" s="20">
        <v>967011</v>
      </c>
      <c r="B280" s="21" t="s">
        <v>672</v>
      </c>
      <c r="C280" s="22">
        <v>74.0805252</v>
      </c>
      <c r="D280" s="23">
        <f t="shared" si="4"/>
        <v>88.89663024</v>
      </c>
      <c r="E280" s="24"/>
      <c r="F280" s="19"/>
    </row>
    <row r="281" spans="1:6" ht="18" customHeight="1">
      <c r="A281" s="20">
        <v>967021</v>
      </c>
      <c r="B281" s="21" t="s">
        <v>673</v>
      </c>
      <c r="C281" s="22">
        <v>183.5908668</v>
      </c>
      <c r="D281" s="23">
        <f t="shared" si="4"/>
        <v>220.30904015999997</v>
      </c>
      <c r="E281" s="24"/>
      <c r="F281" s="19"/>
    </row>
    <row r="282" spans="1:6" ht="18" customHeight="1">
      <c r="A282" s="20">
        <v>904271</v>
      </c>
      <c r="B282" s="21" t="s">
        <v>674</v>
      </c>
      <c r="C282" s="22">
        <v>238.34603760000002</v>
      </c>
      <c r="D282" s="23">
        <f t="shared" si="4"/>
        <v>286.01524512000003</v>
      </c>
      <c r="E282" s="24"/>
      <c r="F282" s="19"/>
    </row>
    <row r="283" spans="1:6" ht="18" customHeight="1">
      <c r="A283" s="20">
        <v>943181</v>
      </c>
      <c r="B283" s="21" t="s">
        <v>675</v>
      </c>
      <c r="C283" s="22">
        <v>90.18498720000001</v>
      </c>
      <c r="D283" s="23">
        <f t="shared" si="4"/>
        <v>108.22198464</v>
      </c>
      <c r="E283" s="24"/>
      <c r="F283" s="19"/>
    </row>
    <row r="284" spans="1:6" ht="18" customHeight="1">
      <c r="A284" s="20">
        <v>900581</v>
      </c>
      <c r="B284" s="21" t="s">
        <v>676</v>
      </c>
      <c r="C284" s="22">
        <v>3.2208924</v>
      </c>
      <c r="D284" s="23">
        <f t="shared" si="4"/>
        <v>3.8650708799999998</v>
      </c>
      <c r="E284" s="24"/>
      <c r="F284" s="19"/>
    </row>
    <row r="285" spans="1:6" ht="18" customHeight="1">
      <c r="A285" s="20">
        <v>967251</v>
      </c>
      <c r="B285" s="21" t="s">
        <v>677</v>
      </c>
      <c r="C285" s="22">
        <v>132.05658839999998</v>
      </c>
      <c r="D285" s="23">
        <f t="shared" si="4"/>
        <v>158.46790607999998</v>
      </c>
      <c r="E285" s="24"/>
      <c r="F285" s="19"/>
    </row>
    <row r="286" spans="1:6" ht="18" customHeight="1">
      <c r="A286" s="20">
        <v>967141</v>
      </c>
      <c r="B286" s="21" t="s">
        <v>678</v>
      </c>
      <c r="C286" s="22">
        <v>487.9651986</v>
      </c>
      <c r="D286" s="23">
        <f t="shared" si="4"/>
        <v>585.55823832</v>
      </c>
      <c r="E286" s="24"/>
      <c r="F286" s="19"/>
    </row>
    <row r="287" spans="1:6" ht="18" customHeight="1">
      <c r="A287" s="20">
        <v>954331</v>
      </c>
      <c r="B287" s="21" t="s">
        <v>679</v>
      </c>
      <c r="C287" s="22">
        <v>95.0163258</v>
      </c>
      <c r="D287" s="23">
        <f t="shared" si="4"/>
        <v>114.01959096</v>
      </c>
      <c r="E287" s="24"/>
      <c r="F287" s="19"/>
    </row>
    <row r="288" spans="1:6" ht="18" customHeight="1">
      <c r="A288" s="20">
        <v>908561</v>
      </c>
      <c r="B288" s="21" t="s">
        <v>680</v>
      </c>
      <c r="C288" s="22">
        <v>429.9735</v>
      </c>
      <c r="D288" s="23">
        <f t="shared" si="4"/>
        <v>515.9682</v>
      </c>
      <c r="E288" s="24"/>
      <c r="F288" s="19"/>
    </row>
    <row r="289" spans="1:6" ht="18" customHeight="1">
      <c r="A289" s="20">
        <v>902451</v>
      </c>
      <c r="B289" s="21" t="s">
        <v>681</v>
      </c>
      <c r="C289" s="22">
        <v>15.18</v>
      </c>
      <c r="D289" s="23">
        <f t="shared" si="4"/>
        <v>18.215999999999998</v>
      </c>
      <c r="E289" s="24"/>
      <c r="F289" s="19"/>
    </row>
    <row r="290" spans="1:6" ht="18" customHeight="1">
      <c r="A290" s="20">
        <v>902311</v>
      </c>
      <c r="B290" s="21" t="s">
        <v>682</v>
      </c>
      <c r="C290" s="22">
        <v>784.2872994000002</v>
      </c>
      <c r="D290" s="23">
        <f t="shared" si="4"/>
        <v>941.1447592800001</v>
      </c>
      <c r="E290" s="24"/>
      <c r="F290" s="19"/>
    </row>
    <row r="291" spans="1:6" ht="18" customHeight="1">
      <c r="A291" s="20">
        <v>971061</v>
      </c>
      <c r="B291" s="21" t="s">
        <v>683</v>
      </c>
      <c r="C291" s="22">
        <v>1605.6148614</v>
      </c>
      <c r="D291" s="23">
        <f t="shared" si="4"/>
        <v>1926.73783368</v>
      </c>
      <c r="E291" s="24"/>
      <c r="F291" s="19"/>
    </row>
    <row r="292" spans="1:6" ht="18" customHeight="1">
      <c r="A292" s="20">
        <v>971001</v>
      </c>
      <c r="B292" s="21" t="s">
        <v>684</v>
      </c>
      <c r="C292" s="22">
        <v>56.36561699999999</v>
      </c>
      <c r="D292" s="23">
        <f t="shared" si="4"/>
        <v>67.63874039999999</v>
      </c>
      <c r="E292" s="24"/>
      <c r="F292" s="19"/>
    </row>
    <row r="293" spans="1:6" ht="18" customHeight="1">
      <c r="A293" s="20">
        <v>971021</v>
      </c>
      <c r="B293" s="21" t="s">
        <v>685</v>
      </c>
      <c r="C293" s="22">
        <v>1201.1230000000003</v>
      </c>
      <c r="D293" s="23">
        <f t="shared" si="4"/>
        <v>1441.3476000000003</v>
      </c>
      <c r="E293" s="24"/>
      <c r="F293" s="19"/>
    </row>
    <row r="294" spans="1:6" ht="18" customHeight="1">
      <c r="A294" s="20">
        <v>971031</v>
      </c>
      <c r="B294" s="21" t="s">
        <v>686</v>
      </c>
      <c r="C294" s="22">
        <v>653.8411572000001</v>
      </c>
      <c r="D294" s="23">
        <f t="shared" si="4"/>
        <v>784.6093886400001</v>
      </c>
      <c r="E294" s="24"/>
      <c r="F294" s="19"/>
    </row>
    <row r="295" spans="1:6" ht="18" customHeight="1">
      <c r="A295" s="20">
        <v>941671</v>
      </c>
      <c r="B295" s="21" t="s">
        <v>687</v>
      </c>
      <c r="C295" s="22">
        <v>1344.722577</v>
      </c>
      <c r="D295" s="23">
        <f t="shared" si="4"/>
        <v>1613.6670924</v>
      </c>
      <c r="E295" s="24"/>
      <c r="F295" s="19"/>
    </row>
    <row r="296" spans="1:6" ht="18" customHeight="1">
      <c r="A296" s="20">
        <v>902851</v>
      </c>
      <c r="B296" s="21" t="s">
        <v>688</v>
      </c>
      <c r="C296" s="22">
        <v>3016.3657326000002</v>
      </c>
      <c r="D296" s="23">
        <f t="shared" si="4"/>
        <v>3619.63887912</v>
      </c>
      <c r="E296" s="24"/>
      <c r="F296" s="19"/>
    </row>
    <row r="297" spans="1:6" ht="18" customHeight="1">
      <c r="A297" s="20">
        <v>946071</v>
      </c>
      <c r="B297" s="21" t="s">
        <v>689</v>
      </c>
      <c r="C297" s="22">
        <v>502.45921440000006</v>
      </c>
      <c r="D297" s="23">
        <f t="shared" si="4"/>
        <v>602.9510572800001</v>
      </c>
      <c r="E297" s="24"/>
      <c r="F297" s="19"/>
    </row>
    <row r="298" spans="1:6" ht="18" customHeight="1">
      <c r="A298" s="20">
        <v>971011</v>
      </c>
      <c r="B298" s="21" t="s">
        <v>690</v>
      </c>
      <c r="C298" s="22">
        <v>602.3068788</v>
      </c>
      <c r="D298" s="23">
        <f t="shared" si="4"/>
        <v>722.7682545600001</v>
      </c>
      <c r="E298" s="24"/>
      <c r="F298" s="19"/>
    </row>
    <row r="299" spans="1:6" ht="18" customHeight="1">
      <c r="A299" s="20">
        <v>902101</v>
      </c>
      <c r="B299" s="21" t="s">
        <v>691</v>
      </c>
      <c r="C299" s="22">
        <v>2467.2035784</v>
      </c>
      <c r="D299" s="23">
        <f t="shared" si="4"/>
        <v>2960.64429408</v>
      </c>
      <c r="E299" s="24"/>
      <c r="F299" s="19"/>
    </row>
    <row r="300" spans="1:6" ht="18" customHeight="1">
      <c r="A300" s="20">
        <v>902701</v>
      </c>
      <c r="B300" s="21" t="s">
        <v>692</v>
      </c>
      <c r="C300" s="22">
        <v>69.2491866</v>
      </c>
      <c r="D300" s="23">
        <f t="shared" si="4"/>
        <v>83.09902392</v>
      </c>
      <c r="E300" s="24"/>
      <c r="F300" s="19"/>
    </row>
    <row r="301" spans="1:6" ht="18" customHeight="1">
      <c r="A301" s="20">
        <v>902481</v>
      </c>
      <c r="B301" s="21" t="s">
        <v>693</v>
      </c>
      <c r="C301" s="22">
        <v>88.574541</v>
      </c>
      <c r="D301" s="23">
        <f t="shared" si="4"/>
        <v>106.28944919999999</v>
      </c>
      <c r="E301" s="24"/>
      <c r="F301" s="19"/>
    </row>
    <row r="302" spans="1:6" ht="18" customHeight="1">
      <c r="A302" s="31">
        <v>921</v>
      </c>
      <c r="B302" s="32" t="s">
        <v>694</v>
      </c>
      <c r="C302" s="22">
        <v>6.4417848</v>
      </c>
      <c r="D302" s="23">
        <f t="shared" si="4"/>
        <v>7.7301417599999995</v>
      </c>
      <c r="E302" s="24"/>
      <c r="F302" s="19"/>
    </row>
    <row r="303" spans="1:6" ht="18" customHeight="1">
      <c r="A303" s="33">
        <v>960021</v>
      </c>
      <c r="B303" s="34" t="s">
        <v>695</v>
      </c>
      <c r="C303" s="22">
        <v>132.05658839999998</v>
      </c>
      <c r="D303" s="23">
        <f t="shared" si="4"/>
        <v>158.46790607999998</v>
      </c>
      <c r="E303" s="24"/>
      <c r="F303" s="19"/>
    </row>
    <row r="304" spans="1:6" ht="18" customHeight="1">
      <c r="A304" s="33">
        <v>960031</v>
      </c>
      <c r="B304" s="34" t="s">
        <v>696</v>
      </c>
      <c r="C304" s="22">
        <v>132.05658839999998</v>
      </c>
      <c r="D304" s="23">
        <f t="shared" si="4"/>
        <v>158.46790607999998</v>
      </c>
      <c r="E304" s="24"/>
      <c r="F304" s="19"/>
    </row>
    <row r="305" spans="1:6" ht="18" customHeight="1">
      <c r="A305" s="33">
        <v>960041</v>
      </c>
      <c r="B305" s="34" t="s">
        <v>697</v>
      </c>
      <c r="C305" s="22">
        <v>132.05658839999998</v>
      </c>
      <c r="D305" s="23">
        <f t="shared" si="4"/>
        <v>158.46790607999998</v>
      </c>
      <c r="E305" s="24"/>
      <c r="F305" s="19"/>
    </row>
    <row r="306" spans="1:6" ht="18" customHeight="1">
      <c r="A306" s="33">
        <v>960011</v>
      </c>
      <c r="B306" s="34" t="s">
        <v>698</v>
      </c>
      <c r="C306" s="22">
        <v>347.86400000000003</v>
      </c>
      <c r="D306" s="23">
        <f>C306*1.2</f>
        <v>417.4368</v>
      </c>
      <c r="E306" s="24"/>
      <c r="F306" s="19"/>
    </row>
    <row r="307" spans="5:6" ht="18">
      <c r="E307" s="18"/>
      <c r="F307" s="19"/>
    </row>
  </sheetData>
  <sheetProtection/>
  <mergeCells count="4">
    <mergeCell ref="A1:D1"/>
    <mergeCell ref="A3:A4"/>
    <mergeCell ref="B3:B4"/>
    <mergeCell ref="C3:D3"/>
  </mergeCells>
  <printOptions/>
  <pageMargins left="0.11811023622047245" right="0.11811023622047245" top="0.5511811023622047" bottom="0.5511811023622047" header="0" footer="0"/>
  <pageSetup horizontalDpi="600" verticalDpi="600" orientation="portrait" paperSize="9" scale="90" r:id="rId1"/>
  <headerFooter>
    <oddFooter xml:space="preserve">&amp;CОАО "Алтайский завод агрегатов", 656008, РОССИЯ, Алтайский край, Барнаул, Гоголя, 187. www.altayaza.ru
т/ф:(3852) 28-59-95, 28-59-94, 28-59-92, 28-59-91.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Suhorukov</dc:creator>
  <cp:keywords/>
  <dc:description/>
  <cp:lastModifiedBy>Suhorukov</cp:lastModifiedBy>
  <cp:lastPrinted>2021-04-09T06:23:25Z</cp:lastPrinted>
  <dcterms:created xsi:type="dcterms:W3CDTF">2021-04-09T05:48:43Z</dcterms:created>
  <dcterms:modified xsi:type="dcterms:W3CDTF">2021-04-23T01:52:52Z</dcterms:modified>
  <cp:category/>
  <cp:version/>
  <cp:contentType/>
  <cp:contentStatus/>
</cp:coreProperties>
</file>